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macrina.wilkins\Desktop\"/>
    </mc:Choice>
  </mc:AlternateContent>
  <xr:revisionPtr revIDLastSave="0" documentId="8_{AA738831-3394-4246-8180-5BF04073AF3C}" xr6:coauthVersionLast="41" xr6:coauthVersionMax="41" xr10:uidLastSave="{00000000-0000-0000-0000-000000000000}"/>
  <bookViews>
    <workbookView xWindow="1965" yWindow="210" windowWidth="26745" windowHeight="156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5" i="1" l="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4" i="1"/>
  <c r="U46" i="1"/>
  <c r="U47" i="1"/>
  <c r="U48" i="1"/>
  <c r="U49" i="1"/>
  <c r="U50" i="1"/>
  <c r="U51" i="1"/>
  <c r="U52" i="1"/>
  <c r="U53" i="1"/>
  <c r="U54" i="1"/>
  <c r="U55"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 i="1"/>
  <c r="O4" i="1" l="1"/>
  <c r="AJ4" i="1"/>
  <c r="AF4" i="1"/>
  <c r="L6" i="1"/>
  <c r="M6" i="1"/>
  <c r="L7" i="1"/>
  <c r="M7" i="1"/>
  <c r="L8" i="1"/>
  <c r="M8"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 i="1"/>
  <c r="M5" i="1"/>
  <c r="AJ55" i="1" l="1"/>
  <c r="AF55" i="1"/>
  <c r="T55" i="1"/>
  <c r="S55" i="1"/>
  <c r="R55" i="1"/>
  <c r="Q55" i="1"/>
  <c r="P55" i="1"/>
  <c r="O55" i="1"/>
  <c r="N55" i="1"/>
  <c r="AJ54" i="1"/>
  <c r="AF54" i="1"/>
  <c r="T54" i="1"/>
  <c r="S54" i="1"/>
  <c r="R54" i="1"/>
  <c r="Q54" i="1"/>
  <c r="P54" i="1"/>
  <c r="O54" i="1"/>
  <c r="N54" i="1"/>
  <c r="AJ53" i="1"/>
  <c r="AF53" i="1"/>
  <c r="T53" i="1"/>
  <c r="S53" i="1"/>
  <c r="R53" i="1"/>
  <c r="Q53" i="1"/>
  <c r="P53" i="1"/>
  <c r="O53" i="1"/>
  <c r="N53" i="1"/>
  <c r="AJ52" i="1"/>
  <c r="AF52" i="1"/>
  <c r="T52" i="1"/>
  <c r="S52" i="1"/>
  <c r="R52" i="1"/>
  <c r="Q52" i="1"/>
  <c r="P52" i="1"/>
  <c r="O52" i="1"/>
  <c r="N52" i="1"/>
  <c r="AJ51" i="1"/>
  <c r="AF51" i="1"/>
  <c r="T51" i="1"/>
  <c r="S51" i="1"/>
  <c r="R51" i="1"/>
  <c r="Q51" i="1"/>
  <c r="P51" i="1"/>
  <c r="O51" i="1"/>
  <c r="N51" i="1"/>
  <c r="AJ50" i="1"/>
  <c r="AF50" i="1"/>
  <c r="T50" i="1"/>
  <c r="S50" i="1"/>
  <c r="R50" i="1"/>
  <c r="Q50" i="1"/>
  <c r="P50" i="1"/>
  <c r="O50" i="1"/>
  <c r="N50" i="1"/>
  <c r="AJ49" i="1"/>
  <c r="AF49" i="1"/>
  <c r="T49" i="1"/>
  <c r="S49" i="1"/>
  <c r="R49" i="1"/>
  <c r="Q49" i="1"/>
  <c r="P49" i="1"/>
  <c r="O49" i="1"/>
  <c r="N49" i="1"/>
  <c r="AJ48" i="1"/>
  <c r="AF48" i="1"/>
  <c r="T48" i="1"/>
  <c r="S48" i="1"/>
  <c r="R48" i="1"/>
  <c r="Q48" i="1"/>
  <c r="P48" i="1"/>
  <c r="O48" i="1"/>
  <c r="N48" i="1"/>
  <c r="AJ47" i="1"/>
  <c r="AF47" i="1"/>
  <c r="T47" i="1"/>
  <c r="S47" i="1"/>
  <c r="R47" i="1"/>
  <c r="Q47" i="1"/>
  <c r="P47" i="1"/>
  <c r="O47" i="1"/>
  <c r="N47" i="1"/>
  <c r="AJ46" i="1"/>
  <c r="AF46" i="1"/>
  <c r="T46" i="1"/>
  <c r="S46" i="1"/>
  <c r="R46" i="1"/>
  <c r="Q46" i="1"/>
  <c r="P46" i="1"/>
  <c r="O46" i="1"/>
  <c r="N46" i="1"/>
  <c r="AJ45" i="1"/>
  <c r="AF45" i="1"/>
  <c r="T45" i="1"/>
  <c r="S45" i="1"/>
  <c r="R45" i="1"/>
  <c r="Q45" i="1"/>
  <c r="P45" i="1"/>
  <c r="O45" i="1"/>
  <c r="N45" i="1"/>
  <c r="AJ44" i="1"/>
  <c r="AF44" i="1"/>
  <c r="T44" i="1"/>
  <c r="S44" i="1"/>
  <c r="R44" i="1"/>
  <c r="Q44" i="1"/>
  <c r="P44" i="1"/>
  <c r="O44" i="1"/>
  <c r="N44" i="1"/>
  <c r="AJ43" i="1"/>
  <c r="AF43" i="1"/>
  <c r="T43" i="1"/>
  <c r="S43" i="1"/>
  <c r="R43" i="1"/>
  <c r="Q43" i="1"/>
  <c r="P43" i="1"/>
  <c r="O43" i="1"/>
  <c r="N43" i="1"/>
  <c r="AJ42" i="1"/>
  <c r="AF42" i="1"/>
  <c r="T42" i="1"/>
  <c r="S42" i="1"/>
  <c r="R42" i="1"/>
  <c r="Q42" i="1"/>
  <c r="P42" i="1"/>
  <c r="O42" i="1"/>
  <c r="N42" i="1"/>
  <c r="AJ41" i="1"/>
  <c r="AF41" i="1"/>
  <c r="T41" i="1"/>
  <c r="S41" i="1"/>
  <c r="R41" i="1"/>
  <c r="Q41" i="1"/>
  <c r="P41" i="1"/>
  <c r="O41" i="1"/>
  <c r="N41" i="1"/>
  <c r="AJ40" i="1"/>
  <c r="AF40" i="1"/>
  <c r="T40" i="1"/>
  <c r="S40" i="1"/>
  <c r="R40" i="1"/>
  <c r="Q40" i="1"/>
  <c r="P40" i="1"/>
  <c r="O40" i="1"/>
  <c r="N40" i="1"/>
  <c r="AJ39" i="1"/>
  <c r="AF39" i="1"/>
  <c r="T39" i="1"/>
  <c r="S39" i="1"/>
  <c r="R39" i="1"/>
  <c r="Q39" i="1"/>
  <c r="P39" i="1"/>
  <c r="O39" i="1"/>
  <c r="N39" i="1"/>
  <c r="AJ38" i="1"/>
  <c r="AF38" i="1"/>
  <c r="T38" i="1"/>
  <c r="S38" i="1"/>
  <c r="R38" i="1"/>
  <c r="Q38" i="1"/>
  <c r="P38" i="1"/>
  <c r="O38" i="1"/>
  <c r="N38" i="1"/>
  <c r="AJ37" i="1"/>
  <c r="AF37" i="1"/>
  <c r="T37" i="1"/>
  <c r="S37" i="1"/>
  <c r="R37" i="1"/>
  <c r="Q37" i="1"/>
  <c r="P37" i="1"/>
  <c r="O37" i="1"/>
  <c r="N37" i="1"/>
  <c r="AJ36" i="1"/>
  <c r="AF36" i="1"/>
  <c r="T36" i="1"/>
  <c r="S36" i="1"/>
  <c r="R36" i="1"/>
  <c r="Q36" i="1"/>
  <c r="P36" i="1"/>
  <c r="O36" i="1"/>
  <c r="N36" i="1"/>
  <c r="AJ35" i="1"/>
  <c r="AF35" i="1"/>
  <c r="T35" i="1"/>
  <c r="S35" i="1"/>
  <c r="R35" i="1"/>
  <c r="Q35" i="1"/>
  <c r="P35" i="1"/>
  <c r="O35" i="1"/>
  <c r="N35" i="1"/>
  <c r="AJ34" i="1"/>
  <c r="AF34" i="1"/>
  <c r="T34" i="1"/>
  <c r="S34" i="1"/>
  <c r="R34" i="1"/>
  <c r="Q34" i="1"/>
  <c r="P34" i="1"/>
  <c r="O34" i="1"/>
  <c r="N34" i="1"/>
  <c r="AJ33" i="1"/>
  <c r="AF33" i="1"/>
  <c r="T33" i="1"/>
  <c r="S33" i="1"/>
  <c r="R33" i="1"/>
  <c r="Q33" i="1"/>
  <c r="P33" i="1"/>
  <c r="O33" i="1"/>
  <c r="N33" i="1"/>
  <c r="AJ32" i="1"/>
  <c r="AF32" i="1"/>
  <c r="T32" i="1"/>
  <c r="S32" i="1"/>
  <c r="R32" i="1"/>
  <c r="Q32" i="1"/>
  <c r="P32" i="1"/>
  <c r="O32" i="1"/>
  <c r="N32" i="1"/>
  <c r="AJ31" i="1"/>
  <c r="AF31" i="1"/>
  <c r="T31" i="1"/>
  <c r="S31" i="1"/>
  <c r="R31" i="1"/>
  <c r="Q31" i="1"/>
  <c r="P31" i="1"/>
  <c r="O31" i="1"/>
  <c r="N31" i="1"/>
  <c r="AJ30" i="1"/>
  <c r="AF30" i="1"/>
  <c r="T30" i="1"/>
  <c r="S30" i="1"/>
  <c r="R30" i="1"/>
  <c r="Q30" i="1"/>
  <c r="P30" i="1"/>
  <c r="O30" i="1"/>
  <c r="N30" i="1"/>
  <c r="AJ29" i="1"/>
  <c r="AF29" i="1"/>
  <c r="T29" i="1"/>
  <c r="S29" i="1"/>
  <c r="R29" i="1"/>
  <c r="Q29" i="1"/>
  <c r="P29" i="1"/>
  <c r="O29" i="1"/>
  <c r="N29" i="1"/>
  <c r="AJ28" i="1"/>
  <c r="AF28" i="1"/>
  <c r="T28" i="1"/>
  <c r="S28" i="1"/>
  <c r="R28" i="1"/>
  <c r="Q28" i="1"/>
  <c r="P28" i="1"/>
  <c r="O28" i="1"/>
  <c r="N28" i="1"/>
  <c r="AJ27" i="1"/>
  <c r="AF27" i="1"/>
  <c r="T27" i="1"/>
  <c r="S27" i="1"/>
  <c r="R27" i="1"/>
  <c r="Q27" i="1"/>
  <c r="P27" i="1"/>
  <c r="O27" i="1"/>
  <c r="N27" i="1"/>
  <c r="AJ26" i="1"/>
  <c r="AF26" i="1"/>
  <c r="T26" i="1"/>
  <c r="S26" i="1"/>
  <c r="R26" i="1"/>
  <c r="Q26" i="1"/>
  <c r="P26" i="1"/>
  <c r="O26" i="1"/>
  <c r="N26" i="1"/>
  <c r="AJ25" i="1"/>
  <c r="AF25" i="1"/>
  <c r="T25" i="1"/>
  <c r="S25" i="1"/>
  <c r="R25" i="1"/>
  <c r="Q25" i="1"/>
  <c r="P25" i="1"/>
  <c r="O25" i="1"/>
  <c r="N25" i="1"/>
  <c r="AJ24" i="1"/>
  <c r="AF24" i="1"/>
  <c r="T24" i="1"/>
  <c r="S24" i="1"/>
  <c r="R24" i="1"/>
  <c r="Q24" i="1"/>
  <c r="P24" i="1"/>
  <c r="O24" i="1"/>
  <c r="N24" i="1"/>
  <c r="AJ23" i="1"/>
  <c r="AF23" i="1"/>
  <c r="T23" i="1"/>
  <c r="S23" i="1"/>
  <c r="R23" i="1"/>
  <c r="Q23" i="1"/>
  <c r="P23" i="1"/>
  <c r="O23" i="1"/>
  <c r="N23" i="1"/>
  <c r="AJ22" i="1"/>
  <c r="AF22" i="1"/>
  <c r="T22" i="1"/>
  <c r="S22" i="1"/>
  <c r="R22" i="1"/>
  <c r="Q22" i="1"/>
  <c r="P22" i="1"/>
  <c r="O22" i="1"/>
  <c r="N22" i="1"/>
  <c r="AJ21" i="1"/>
  <c r="AF21" i="1"/>
  <c r="T21" i="1"/>
  <c r="S21" i="1"/>
  <c r="R21" i="1"/>
  <c r="Q21" i="1"/>
  <c r="P21" i="1"/>
  <c r="O21" i="1"/>
  <c r="N21" i="1"/>
  <c r="AJ20" i="1"/>
  <c r="AF20" i="1"/>
  <c r="T20" i="1"/>
  <c r="S20" i="1"/>
  <c r="R20" i="1"/>
  <c r="Q20" i="1"/>
  <c r="P20" i="1"/>
  <c r="O20" i="1"/>
  <c r="N20" i="1"/>
  <c r="AJ19" i="1"/>
  <c r="AF19" i="1"/>
  <c r="T19" i="1"/>
  <c r="S19" i="1"/>
  <c r="R19" i="1"/>
  <c r="Q19" i="1"/>
  <c r="P19" i="1"/>
  <c r="O19" i="1"/>
  <c r="N19" i="1"/>
  <c r="AJ18" i="1"/>
  <c r="AF18" i="1"/>
  <c r="T18" i="1"/>
  <c r="S18" i="1"/>
  <c r="R18" i="1"/>
  <c r="Q18" i="1"/>
  <c r="P18" i="1"/>
  <c r="O18" i="1"/>
  <c r="N18" i="1"/>
  <c r="AJ17" i="1"/>
  <c r="AF17" i="1"/>
  <c r="T17" i="1"/>
  <c r="S17" i="1"/>
  <c r="R17" i="1"/>
  <c r="Q17" i="1"/>
  <c r="P17" i="1"/>
  <c r="O17" i="1"/>
  <c r="N17" i="1"/>
  <c r="AJ16" i="1"/>
  <c r="AF16" i="1"/>
  <c r="T16" i="1"/>
  <c r="S16" i="1"/>
  <c r="R16" i="1"/>
  <c r="Q16" i="1"/>
  <c r="P16" i="1"/>
  <c r="O16" i="1"/>
  <c r="N16" i="1"/>
  <c r="AJ15" i="1"/>
  <c r="AF15" i="1"/>
  <c r="T15" i="1"/>
  <c r="S15" i="1"/>
  <c r="R15" i="1"/>
  <c r="Q15" i="1"/>
  <c r="P15" i="1"/>
  <c r="O15" i="1"/>
  <c r="N15" i="1"/>
  <c r="AJ14" i="1"/>
  <c r="AF14" i="1"/>
  <c r="T14" i="1"/>
  <c r="S14" i="1"/>
  <c r="R14" i="1"/>
  <c r="Q14" i="1"/>
  <c r="P14" i="1"/>
  <c r="O14" i="1"/>
  <c r="N14" i="1"/>
  <c r="AJ13" i="1"/>
  <c r="AF13" i="1"/>
  <c r="T13" i="1"/>
  <c r="S13" i="1"/>
  <c r="R13" i="1"/>
  <c r="Q13" i="1"/>
  <c r="P13" i="1"/>
  <c r="O13" i="1"/>
  <c r="N13" i="1"/>
  <c r="AJ12" i="1"/>
  <c r="AF12" i="1"/>
  <c r="T12" i="1"/>
  <c r="S12" i="1"/>
  <c r="R12" i="1"/>
  <c r="Q12" i="1"/>
  <c r="P12" i="1"/>
  <c r="O12" i="1"/>
  <c r="N12" i="1"/>
  <c r="AJ11" i="1"/>
  <c r="AF11" i="1"/>
  <c r="T11" i="1"/>
  <c r="S11" i="1"/>
  <c r="R11" i="1"/>
  <c r="Q11" i="1"/>
  <c r="P11" i="1"/>
  <c r="O11" i="1"/>
  <c r="N11" i="1"/>
  <c r="AJ10" i="1"/>
  <c r="AF10" i="1"/>
  <c r="T10" i="1"/>
  <c r="S10" i="1"/>
  <c r="R10" i="1"/>
  <c r="Q10" i="1"/>
  <c r="P10" i="1"/>
  <c r="O10" i="1"/>
  <c r="N10" i="1"/>
  <c r="AJ9" i="1"/>
  <c r="AF9" i="1"/>
  <c r="T9" i="1"/>
  <c r="S9" i="1"/>
  <c r="R9" i="1"/>
  <c r="Q9" i="1"/>
  <c r="P9" i="1"/>
  <c r="O9" i="1"/>
  <c r="N9" i="1"/>
  <c r="AJ8" i="1"/>
  <c r="AF8" i="1"/>
  <c r="T8" i="1"/>
  <c r="S8" i="1"/>
  <c r="R8" i="1"/>
  <c r="Q8" i="1"/>
  <c r="P8" i="1"/>
  <c r="O8" i="1"/>
  <c r="N8" i="1"/>
  <c r="AJ7" i="1"/>
  <c r="AF7" i="1"/>
  <c r="T7" i="1"/>
  <c r="S7" i="1"/>
  <c r="R7" i="1"/>
  <c r="Q7" i="1"/>
  <c r="P7" i="1"/>
  <c r="O7" i="1"/>
  <c r="N7" i="1"/>
  <c r="AJ6" i="1"/>
  <c r="AF6" i="1"/>
  <c r="T6" i="1"/>
  <c r="S6" i="1"/>
  <c r="R6" i="1"/>
  <c r="Q6" i="1"/>
  <c r="P6" i="1"/>
  <c r="O6" i="1"/>
  <c r="N6" i="1"/>
  <c r="AJ5" i="1"/>
  <c r="AF5" i="1"/>
  <c r="W5" i="1"/>
  <c r="T5" i="1"/>
  <c r="S5" i="1"/>
  <c r="R5" i="1"/>
  <c r="Q5" i="1"/>
  <c r="P5" i="1"/>
  <c r="O5" i="1"/>
  <c r="N5" i="1"/>
  <c r="T4" i="1"/>
  <c r="S4" i="1"/>
  <c r="R4" i="1"/>
  <c r="Q4" i="1"/>
  <c r="P4" i="1"/>
  <c r="N4" i="1"/>
  <c r="M4" i="1"/>
  <c r="L4" i="1"/>
  <c r="AG6" i="1" l="1"/>
  <c r="AK15" i="1"/>
  <c r="AK5" i="1"/>
  <c r="X15" i="1"/>
  <c r="AB32" i="1"/>
  <c r="AD9" i="1"/>
  <c r="Z17" i="1"/>
  <c r="AE5" i="1"/>
  <c r="Z9" i="1"/>
  <c r="Z11" i="1"/>
  <c r="Z13" i="1"/>
  <c r="Z15" i="1"/>
  <c r="AB10" i="1"/>
  <c r="AB12" i="1"/>
  <c r="AB14" i="1"/>
  <c r="AB16" i="1"/>
  <c r="AB18" i="1"/>
  <c r="X19" i="1"/>
  <c r="AB20" i="1"/>
  <c r="AB22" i="1"/>
  <c r="AB26" i="1"/>
  <c r="Z21" i="1"/>
  <c r="Z25" i="1"/>
  <c r="V29" i="1"/>
  <c r="AA5" i="1"/>
  <c r="AE8" i="1"/>
  <c r="X18" i="1"/>
  <c r="Y5" i="1"/>
  <c r="V6" i="1"/>
  <c r="X8" i="1"/>
  <c r="AB8" i="1"/>
  <c r="W8" i="1"/>
  <c r="AA8" i="1"/>
  <c r="AD11" i="1"/>
  <c r="AD15" i="1"/>
  <c r="V27" i="1"/>
  <c r="AK6" i="1"/>
  <c r="Y7" i="1"/>
  <c r="AC7" i="1"/>
  <c r="AB9" i="1"/>
  <c r="AK9" i="1"/>
  <c r="AB11" i="1"/>
  <c r="AK11" i="1"/>
  <c r="AB13" i="1"/>
  <c r="AK13" i="1"/>
  <c r="AB15" i="1"/>
  <c r="X17" i="1"/>
  <c r="AB17" i="1"/>
  <c r="Z18" i="1"/>
  <c r="AK18" i="1"/>
  <c r="X20" i="1"/>
  <c r="X29" i="1"/>
  <c r="AB29" i="1"/>
  <c r="V32" i="1"/>
  <c r="Z32" i="1"/>
  <c r="AD33" i="1"/>
  <c r="AD13" i="1"/>
  <c r="AD17" i="1"/>
  <c r="Z20" i="1"/>
  <c r="W55" i="1"/>
  <c r="V7" i="1"/>
  <c r="Z7" i="1"/>
  <c r="AG9" i="1"/>
  <c r="V10" i="1"/>
  <c r="AD10" i="1"/>
  <c r="AG11" i="1"/>
  <c r="V12" i="1"/>
  <c r="AD12" i="1"/>
  <c r="AG13" i="1"/>
  <c r="V14" i="1"/>
  <c r="AD14" i="1"/>
  <c r="AG15" i="1"/>
  <c r="V16" i="1"/>
  <c r="AD16" i="1"/>
  <c r="V19" i="1"/>
  <c r="Z19" i="1"/>
  <c r="AD19" i="1"/>
  <c r="AC52" i="1"/>
  <c r="AC36" i="1"/>
  <c r="AC50" i="1"/>
  <c r="AC44" i="1"/>
  <c r="AC40" i="1"/>
  <c r="AC48" i="1"/>
  <c r="AC42" i="1"/>
  <c r="AC34" i="1"/>
  <c r="AC30" i="1"/>
  <c r="AC25" i="1"/>
  <c r="AC23" i="1"/>
  <c r="AC21" i="1"/>
  <c r="AC19" i="1"/>
  <c r="AC54" i="1"/>
  <c r="AC46" i="1"/>
  <c r="AC32" i="1"/>
  <c r="AC28" i="1"/>
  <c r="AE7" i="1"/>
  <c r="Y8" i="1"/>
  <c r="W9" i="1"/>
  <c r="AE9" i="1"/>
  <c r="AA11" i="1"/>
  <c r="AC12" i="1"/>
  <c r="Y14" i="1"/>
  <c r="W14" i="1"/>
  <c r="AG19" i="1"/>
  <c r="AK20" i="1"/>
  <c r="AK21" i="1"/>
  <c r="AC22" i="1"/>
  <c r="W23" i="1"/>
  <c r="AE23" i="1"/>
  <c r="AG23" i="1"/>
  <c r="AK25" i="1"/>
  <c r="Y26" i="1"/>
  <c r="W27" i="1"/>
  <c r="AG28" i="1"/>
  <c r="Z54" i="1"/>
  <c r="Z52" i="1"/>
  <c r="Z50" i="1"/>
  <c r="Z48" i="1"/>
  <c r="Z46" i="1"/>
  <c r="Z42" i="1"/>
  <c r="Z38" i="1"/>
  <c r="Z37" i="1"/>
  <c r="Z44" i="1"/>
  <c r="Z40" i="1"/>
  <c r="Z33" i="1"/>
  <c r="Z29" i="1"/>
  <c r="AD54" i="1"/>
  <c r="AD52" i="1"/>
  <c r="AD50" i="1"/>
  <c r="AD48" i="1"/>
  <c r="AD46" i="1"/>
  <c r="AD44" i="1"/>
  <c r="AD40" i="1"/>
  <c r="AD42" i="1"/>
  <c r="AD38" i="1"/>
  <c r="AD31" i="1"/>
  <c r="X5" i="1"/>
  <c r="AB5" i="1"/>
  <c r="AG48" i="1"/>
  <c r="AG42" i="1"/>
  <c r="AG38" i="1"/>
  <c r="AG54" i="1"/>
  <c r="AG46" i="1"/>
  <c r="AG36" i="1"/>
  <c r="AG52" i="1"/>
  <c r="AG44" i="1"/>
  <c r="AG40" i="1"/>
  <c r="AG50" i="1"/>
  <c r="AK50" i="1"/>
  <c r="AK48" i="1"/>
  <c r="AK42" i="1"/>
  <c r="AK38" i="1"/>
  <c r="AK54" i="1"/>
  <c r="AK46" i="1"/>
  <c r="AK40" i="1"/>
  <c r="AK52" i="1"/>
  <c r="AK44" i="1"/>
  <c r="Z6" i="1"/>
  <c r="AD6" i="1"/>
  <c r="X7" i="1"/>
  <c r="AB7" i="1"/>
  <c r="V8" i="1"/>
  <c r="Z8" i="1"/>
  <c r="AD8" i="1"/>
  <c r="V9" i="1"/>
  <c r="X10" i="1"/>
  <c r="V11" i="1"/>
  <c r="X12" i="1"/>
  <c r="V13" i="1"/>
  <c r="X14" i="1"/>
  <c r="V15" i="1"/>
  <c r="X16" i="1"/>
  <c r="V17" i="1"/>
  <c r="V18" i="1"/>
  <c r="AD18" i="1"/>
  <c r="V20" i="1"/>
  <c r="AD20" i="1"/>
  <c r="AD21" i="1"/>
  <c r="V22" i="1"/>
  <c r="Z22" i="1"/>
  <c r="AD22" i="1"/>
  <c r="AG22" i="1"/>
  <c r="X23" i="1"/>
  <c r="AB23" i="1"/>
  <c r="V23" i="1"/>
  <c r="X24" i="1"/>
  <c r="AD25" i="1"/>
  <c r="V26" i="1"/>
  <c r="Z26" i="1"/>
  <c r="AD26" i="1"/>
  <c r="AG26" i="1"/>
  <c r="X27" i="1"/>
  <c r="AB27" i="1"/>
  <c r="V28" i="1"/>
  <c r="Z28" i="1"/>
  <c r="AD28" i="1"/>
  <c r="AK28" i="1"/>
  <c r="AD29" i="1"/>
  <c r="AG30" i="1"/>
  <c r="Z31" i="1"/>
  <c r="AK34" i="1"/>
  <c r="Y36" i="1"/>
  <c r="AK39" i="1"/>
  <c r="V51" i="1"/>
  <c r="Z51" i="1"/>
  <c r="Y6" i="1"/>
  <c r="AC6" i="1"/>
  <c r="AA7" i="1"/>
  <c r="Y10" i="1"/>
  <c r="W10" i="1"/>
  <c r="W11" i="1"/>
  <c r="AE11" i="1"/>
  <c r="AA13" i="1"/>
  <c r="AE13" i="1"/>
  <c r="AA15" i="1"/>
  <c r="AE15" i="1"/>
  <c r="Y16" i="1"/>
  <c r="W16" i="1"/>
  <c r="AA17" i="1"/>
  <c r="AG17" i="1"/>
  <c r="Y22" i="1"/>
  <c r="AA23" i="1"/>
  <c r="AC26" i="1"/>
  <c r="AD32" i="1"/>
  <c r="Z35" i="1"/>
  <c r="V54" i="1"/>
  <c r="V52" i="1"/>
  <c r="V50" i="1"/>
  <c r="V48" i="1"/>
  <c r="V46" i="1"/>
  <c r="V44" i="1"/>
  <c r="V40" i="1"/>
  <c r="V42" i="1"/>
  <c r="V38" i="1"/>
  <c r="V37" i="1"/>
  <c r="V35" i="1"/>
  <c r="V31" i="1"/>
  <c r="W53" i="1"/>
  <c r="W45" i="1"/>
  <c r="W41" i="1"/>
  <c r="W51" i="1"/>
  <c r="W49" i="1"/>
  <c r="W43" i="1"/>
  <c r="W39" i="1"/>
  <c r="W37" i="1"/>
  <c r="W35" i="1"/>
  <c r="W31" i="1"/>
  <c r="W26" i="1"/>
  <c r="W24" i="1"/>
  <c r="W22" i="1"/>
  <c r="W20" i="1"/>
  <c r="W18" i="1"/>
  <c r="W33" i="1"/>
  <c r="W29" i="1"/>
  <c r="AA51" i="1"/>
  <c r="AA43" i="1"/>
  <c r="AA39" i="1"/>
  <c r="AA49" i="1"/>
  <c r="AA55" i="1"/>
  <c r="AA47" i="1"/>
  <c r="AA41" i="1"/>
  <c r="AA37" i="1"/>
  <c r="AA33" i="1"/>
  <c r="AA29" i="1"/>
  <c r="AA26" i="1"/>
  <c r="AA24" i="1"/>
  <c r="AA22" i="1"/>
  <c r="AA20" i="1"/>
  <c r="AA18" i="1"/>
  <c r="AA53" i="1"/>
  <c r="AA45" i="1"/>
  <c r="AA35" i="1"/>
  <c r="AA31" i="1"/>
  <c r="AE49" i="1"/>
  <c r="AE41" i="1"/>
  <c r="AE37" i="1"/>
  <c r="AE55" i="1"/>
  <c r="AE47" i="1"/>
  <c r="AE53" i="1"/>
  <c r="AE45" i="1"/>
  <c r="AE43" i="1"/>
  <c r="AE39" i="1"/>
  <c r="AE31" i="1"/>
  <c r="AE27" i="1"/>
  <c r="AE26" i="1"/>
  <c r="AE24" i="1"/>
  <c r="AE22" i="1"/>
  <c r="AE20" i="1"/>
  <c r="AE18" i="1"/>
  <c r="AE51" i="1"/>
  <c r="AE35" i="1"/>
  <c r="AE33" i="1"/>
  <c r="AE29" i="1"/>
  <c r="AC5" i="1"/>
  <c r="AG5" i="1"/>
  <c r="W6" i="1"/>
  <c r="AA6" i="1"/>
  <c r="AE6" i="1"/>
  <c r="AG7" i="1"/>
  <c r="AK7" i="1"/>
  <c r="AK8" i="1"/>
  <c r="X9" i="1"/>
  <c r="AC9" i="1"/>
  <c r="Z10" i="1"/>
  <c r="AE10" i="1"/>
  <c r="AK10" i="1"/>
  <c r="X11" i="1"/>
  <c r="AC11" i="1"/>
  <c r="Z12" i="1"/>
  <c r="AE12" i="1"/>
  <c r="AK12" i="1"/>
  <c r="X13" i="1"/>
  <c r="AC13" i="1"/>
  <c r="Z14" i="1"/>
  <c r="AE14" i="1"/>
  <c r="AK14" i="1"/>
  <c r="AC15" i="1"/>
  <c r="Z16" i="1"/>
  <c r="AE16" i="1"/>
  <c r="AK16" i="1"/>
  <c r="AC17" i="1"/>
  <c r="AK17" i="1"/>
  <c r="Y18" i="1"/>
  <c r="AC18" i="1"/>
  <c r="AG18" i="1"/>
  <c r="W19" i="1"/>
  <c r="AA19" i="1"/>
  <c r="AE19" i="1"/>
  <c r="AB19" i="1"/>
  <c r="AK19" i="1"/>
  <c r="Y20" i="1"/>
  <c r="AC20" i="1"/>
  <c r="AG20" i="1"/>
  <c r="W21" i="1"/>
  <c r="AA21" i="1"/>
  <c r="AE21" i="1"/>
  <c r="AG21" i="1"/>
  <c r="AK22" i="1"/>
  <c r="Z23" i="1"/>
  <c r="AK23" i="1"/>
  <c r="Y24" i="1"/>
  <c r="AC24" i="1"/>
  <c r="AB24" i="1"/>
  <c r="W25" i="1"/>
  <c r="AA25" i="1"/>
  <c r="AE25" i="1"/>
  <c r="AG25" i="1"/>
  <c r="AK26" i="1"/>
  <c r="AA27" i="1"/>
  <c r="AK30" i="1"/>
  <c r="AG31" i="1"/>
  <c r="AD35" i="1"/>
  <c r="AK35" i="1"/>
  <c r="AG37" i="1"/>
  <c r="AC38" i="1"/>
  <c r="AG49" i="1"/>
  <c r="Y54" i="1"/>
  <c r="Y46" i="1"/>
  <c r="Y52" i="1"/>
  <c r="Y42" i="1"/>
  <c r="Y38" i="1"/>
  <c r="Y50" i="1"/>
  <c r="Y40" i="1"/>
  <c r="Y32" i="1"/>
  <c r="Y28" i="1"/>
  <c r="Y25" i="1"/>
  <c r="Y23" i="1"/>
  <c r="Y21" i="1"/>
  <c r="Y19" i="1"/>
  <c r="Y48" i="1"/>
  <c r="Y44" i="1"/>
  <c r="Y34" i="1"/>
  <c r="Y30" i="1"/>
  <c r="W7" i="1"/>
  <c r="AC8" i="1"/>
  <c r="AA9" i="1"/>
  <c r="AC10" i="1"/>
  <c r="Y12" i="1"/>
  <c r="W12" i="1"/>
  <c r="W13" i="1"/>
  <c r="AC14" i="1"/>
  <c r="W15" i="1"/>
  <c r="AC16" i="1"/>
  <c r="W17" i="1"/>
  <c r="AE17" i="1"/>
  <c r="AK24" i="1"/>
  <c r="X30" i="1"/>
  <c r="AK32" i="1"/>
  <c r="AG34" i="1"/>
  <c r="W47" i="1"/>
  <c r="X55" i="1"/>
  <c r="X53" i="1"/>
  <c r="X51" i="1"/>
  <c r="X49" i="1"/>
  <c r="X47" i="1"/>
  <c r="X45" i="1"/>
  <c r="X43" i="1"/>
  <c r="X39" i="1"/>
  <c r="X36" i="1"/>
  <c r="X41" i="1"/>
  <c r="X32" i="1"/>
  <c r="AB55" i="1"/>
  <c r="AB53" i="1"/>
  <c r="AB51" i="1"/>
  <c r="AB49" i="1"/>
  <c r="AB47" i="1"/>
  <c r="AB45" i="1"/>
  <c r="AB41" i="1"/>
  <c r="AB39" i="1"/>
  <c r="AB34" i="1"/>
  <c r="AB30" i="1"/>
  <c r="AB43" i="1"/>
  <c r="V5" i="1"/>
  <c r="Z5" i="1"/>
  <c r="AD5" i="1"/>
  <c r="X6" i="1"/>
  <c r="AB6" i="1"/>
  <c r="AD7" i="1"/>
  <c r="AG8" i="1"/>
  <c r="Y9" i="1"/>
  <c r="AA10" i="1"/>
  <c r="AG10" i="1"/>
  <c r="Y11" i="1"/>
  <c r="AA12" i="1"/>
  <c r="AG12" i="1"/>
  <c r="Y13" i="1"/>
  <c r="AA14" i="1"/>
  <c r="AG14" i="1"/>
  <c r="Y15" i="1"/>
  <c r="AA16" i="1"/>
  <c r="AG16" i="1"/>
  <c r="Y17" i="1"/>
  <c r="X21" i="1"/>
  <c r="AB21" i="1"/>
  <c r="V21" i="1"/>
  <c r="X22" i="1"/>
  <c r="AD23" i="1"/>
  <c r="V24" i="1"/>
  <c r="Z24" i="1"/>
  <c r="AD24" i="1"/>
  <c r="AG24" i="1"/>
  <c r="X25" i="1"/>
  <c r="AB25" i="1"/>
  <c r="V25" i="1"/>
  <c r="X26" i="1"/>
  <c r="Z27" i="1"/>
  <c r="AD27" i="1"/>
  <c r="AG27" i="1"/>
  <c r="X28" i="1"/>
  <c r="AB28" i="1"/>
  <c r="AG32" i="1"/>
  <c r="X33" i="1"/>
  <c r="AB33" i="1"/>
  <c r="V33" i="1"/>
  <c r="X34" i="1"/>
  <c r="Y27" i="1"/>
  <c r="AC27" i="1"/>
  <c r="W28" i="1"/>
  <c r="AA28" i="1"/>
  <c r="AE28" i="1"/>
  <c r="Y29" i="1"/>
  <c r="AC29" i="1"/>
  <c r="AK29" i="1"/>
  <c r="W32" i="1"/>
  <c r="AA32" i="1"/>
  <c r="AE32" i="1"/>
  <c r="Y33" i="1"/>
  <c r="AC33" i="1"/>
  <c r="AK33" i="1"/>
  <c r="V36" i="1"/>
  <c r="Z36" i="1"/>
  <c r="AD36" i="1"/>
  <c r="AG29" i="1"/>
  <c r="V30" i="1"/>
  <c r="Z30" i="1"/>
  <c r="AD30" i="1"/>
  <c r="X31" i="1"/>
  <c r="AB31" i="1"/>
  <c r="AG33" i="1"/>
  <c r="V34" i="1"/>
  <c r="Z34" i="1"/>
  <c r="AD34" i="1"/>
  <c r="X35" i="1"/>
  <c r="AB35" i="1"/>
  <c r="X37" i="1"/>
  <c r="AB37" i="1"/>
  <c r="W42" i="1"/>
  <c r="AA42" i="1"/>
  <c r="AE42" i="1"/>
  <c r="Y45" i="1"/>
  <c r="AC45" i="1"/>
  <c r="X48" i="1"/>
  <c r="AB48" i="1"/>
  <c r="Y53" i="1"/>
  <c r="AC53" i="1"/>
  <c r="AK27" i="1"/>
  <c r="W30" i="1"/>
  <c r="AA30" i="1"/>
  <c r="AE30" i="1"/>
  <c r="Y31" i="1"/>
  <c r="AC31" i="1"/>
  <c r="AK31" i="1"/>
  <c r="W34" i="1"/>
  <c r="AA34" i="1"/>
  <c r="AE34" i="1"/>
  <c r="Y35" i="1"/>
  <c r="AC35" i="1"/>
  <c r="AG35" i="1"/>
  <c r="AB36" i="1"/>
  <c r="AK36" i="1"/>
  <c r="W38" i="1"/>
  <c r="AA38" i="1"/>
  <c r="AE38" i="1"/>
  <c r="Y41" i="1"/>
  <c r="AC41" i="1"/>
  <c r="AG41" i="1"/>
  <c r="AK43" i="1"/>
  <c r="AK45" i="1"/>
  <c r="W50" i="1"/>
  <c r="AA50" i="1"/>
  <c r="AE50" i="1"/>
  <c r="AK53" i="1"/>
  <c r="W36" i="1"/>
  <c r="AA36" i="1"/>
  <c r="AE36" i="1"/>
  <c r="Y37" i="1"/>
  <c r="AC37" i="1"/>
  <c r="X38" i="1"/>
  <c r="AB38" i="1"/>
  <c r="V41" i="1"/>
  <c r="Z41" i="1"/>
  <c r="AD41" i="1"/>
  <c r="X42" i="1"/>
  <c r="AB42" i="1"/>
  <c r="V45" i="1"/>
  <c r="Z45" i="1"/>
  <c r="Y47" i="1"/>
  <c r="AC47" i="1"/>
  <c r="AK47" i="1"/>
  <c r="X50" i="1"/>
  <c r="AB50" i="1"/>
  <c r="AG51" i="1"/>
  <c r="W52" i="1"/>
  <c r="AA52" i="1"/>
  <c r="AE52" i="1"/>
  <c r="V53" i="1"/>
  <c r="Z53" i="1"/>
  <c r="Y55" i="1"/>
  <c r="AC55" i="1"/>
  <c r="AK55" i="1"/>
  <c r="AD37" i="1"/>
  <c r="AK37" i="1"/>
  <c r="Y39" i="1"/>
  <c r="AC39" i="1"/>
  <c r="AG39" i="1"/>
  <c r="W40" i="1"/>
  <c r="AA40" i="1"/>
  <c r="AE40" i="1"/>
  <c r="AK41" i="1"/>
  <c r="Y43" i="1"/>
  <c r="AC43" i="1"/>
  <c r="AG43" i="1"/>
  <c r="W44" i="1"/>
  <c r="AA44" i="1"/>
  <c r="AE44" i="1"/>
  <c r="AG45" i="1"/>
  <c r="W46" i="1"/>
  <c r="AA46" i="1"/>
  <c r="AE46" i="1"/>
  <c r="V47" i="1"/>
  <c r="Z47" i="1"/>
  <c r="Y49" i="1"/>
  <c r="AC49" i="1"/>
  <c r="AK49" i="1"/>
  <c r="X52" i="1"/>
  <c r="AB52" i="1"/>
  <c r="AG53" i="1"/>
  <c r="W54" i="1"/>
  <c r="AA54" i="1"/>
  <c r="AE54" i="1"/>
  <c r="V55" i="1"/>
  <c r="Z55" i="1"/>
  <c r="V39" i="1"/>
  <c r="Z39" i="1"/>
  <c r="AD39" i="1"/>
  <c r="X40" i="1"/>
  <c r="AB40" i="1"/>
  <c r="V43" i="1"/>
  <c r="Z43" i="1"/>
  <c r="AD43" i="1"/>
  <c r="X44" i="1"/>
  <c r="AB44" i="1"/>
  <c r="X46" i="1"/>
  <c r="AB46" i="1"/>
  <c r="AG47" i="1"/>
  <c r="W48" i="1"/>
  <c r="AA48" i="1"/>
  <c r="AE48" i="1"/>
  <c r="V49" i="1"/>
  <c r="Z49" i="1"/>
  <c r="Y51" i="1"/>
  <c r="AC51" i="1"/>
  <c r="AK51" i="1"/>
  <c r="X54" i="1"/>
  <c r="AB54" i="1"/>
  <c r="AG55" i="1"/>
  <c r="AD45" i="1"/>
  <c r="AD47" i="1"/>
  <c r="AD49" i="1"/>
  <c r="AD51" i="1"/>
  <c r="AD53" i="1"/>
  <c r="AD55" i="1"/>
  <c r="AI43" i="1" l="1"/>
  <c r="AI14" i="1"/>
  <c r="AI40" i="1"/>
  <c r="AI30" i="1"/>
  <c r="AI13" i="1"/>
  <c r="AI47" i="1"/>
  <c r="AI45" i="1"/>
  <c r="AI35" i="1"/>
  <c r="AI34" i="1"/>
  <c r="AI27" i="1"/>
  <c r="AI24" i="1"/>
  <c r="AI55" i="1"/>
  <c r="AI33" i="1"/>
  <c r="AI29" i="1"/>
  <c r="AI5" i="1"/>
  <c r="AI31" i="1"/>
  <c r="AI26" i="1"/>
  <c r="AI17" i="1"/>
  <c r="AI12" i="1"/>
  <c r="AI7" i="1"/>
  <c r="AI8" i="1"/>
  <c r="AI53" i="1"/>
  <c r="AI42" i="1"/>
  <c r="AI10" i="1"/>
  <c r="AI9" i="1"/>
  <c r="AI32" i="1"/>
  <c r="AI22" i="1"/>
  <c r="AI46" i="1"/>
  <c r="AI39" i="1"/>
  <c r="AI36" i="1"/>
  <c r="AI21" i="1"/>
  <c r="AI11" i="1"/>
  <c r="AI28" i="1"/>
  <c r="AI23" i="1"/>
  <c r="AI19" i="1"/>
  <c r="AI18" i="1"/>
  <c r="AI6" i="1"/>
  <c r="AI44" i="1"/>
  <c r="AI54" i="1"/>
  <c r="AI52" i="1"/>
  <c r="AI50" i="1"/>
  <c r="AI41" i="1"/>
  <c r="AI49" i="1"/>
  <c r="AI38" i="1"/>
  <c r="AI25" i="1"/>
  <c r="AI48" i="1"/>
  <c r="AI15" i="1"/>
  <c r="AI51" i="1"/>
  <c r="AI37" i="1"/>
  <c r="AI16" i="1"/>
  <c r="AI20" i="1"/>
</calcChain>
</file>

<file path=xl/sharedStrings.xml><?xml version="1.0" encoding="utf-8"?>
<sst xmlns="http://schemas.openxmlformats.org/spreadsheetml/2006/main" count="134" uniqueCount="66">
  <si>
    <t>Population Estimate (as of July 1)</t>
  </si>
  <si>
    <t>1-year % change</t>
  </si>
  <si>
    <t>1-year rank</t>
  </si>
  <si>
    <t>rank</t>
  </si>
  <si>
    <t>pct. pts.</t>
  </si>
  <si>
    <t>number</t>
  </si>
  <si>
    <t>2019 change</t>
  </si>
  <si>
    <t>9-yr % change</t>
  </si>
  <si>
    <t>9-yr rank</t>
  </si>
  <si>
    <t>Note: The estimates are based on the 2010 Census and reflect changes to the April 1, 2010 population due to the Count Question Resolution program and geographic program revisions. See Geographic Terms and Definitions at http://www.census.gov/programs-surveys/popest/guidance-geographies/terms-and-definitions.html for a list of the states that are included in each region.  All geographic boundaries for the 2019 population estimates series except statistical area delineations are as of January 1, 2019.  For population estimates methodology statements, see http://www.census.gov/programs-surveys/popest/technical-documentation/methodology.html.</t>
  </si>
  <si>
    <t>AL</t>
  </si>
  <si>
    <t>AK</t>
  </si>
  <si>
    <t>US</t>
  </si>
  <si>
    <t>AZ</t>
  </si>
  <si>
    <t>CO</t>
  </si>
  <si>
    <t>IA</t>
  </si>
  <si>
    <t>KS</t>
  </si>
  <si>
    <t>MN</t>
  </si>
  <si>
    <t>MS</t>
  </si>
  <si>
    <t>MT</t>
  </si>
  <si>
    <t>AR</t>
  </si>
  <si>
    <t>CA</t>
  </si>
  <si>
    <t>CT</t>
  </si>
  <si>
    <t>DE</t>
  </si>
  <si>
    <t>DC</t>
  </si>
  <si>
    <t>FL</t>
  </si>
  <si>
    <t>GA</t>
  </si>
  <si>
    <t>HI</t>
  </si>
  <si>
    <t>ID</t>
  </si>
  <si>
    <t>IL</t>
  </si>
  <si>
    <t>IN</t>
  </si>
  <si>
    <t>KY</t>
  </si>
  <si>
    <t>LA</t>
  </si>
  <si>
    <t>ME</t>
  </si>
  <si>
    <t>MD</t>
  </si>
  <si>
    <t>MA</t>
  </si>
  <si>
    <t>MI</t>
  </si>
  <si>
    <t>MO</t>
  </si>
  <si>
    <t>NE</t>
  </si>
  <si>
    <t>NV</t>
  </si>
  <si>
    <t>NH</t>
  </si>
  <si>
    <t>NJ</t>
  </si>
  <si>
    <t>NM</t>
  </si>
  <si>
    <t>NY</t>
  </si>
  <si>
    <t>NC</t>
  </si>
  <si>
    <t>ND</t>
  </si>
  <si>
    <t>OH</t>
  </si>
  <si>
    <t>OK</t>
  </si>
  <si>
    <t>OR</t>
  </si>
  <si>
    <t>PA</t>
  </si>
  <si>
    <t>RI</t>
  </si>
  <si>
    <t>SC</t>
  </si>
  <si>
    <t>SD</t>
  </si>
  <si>
    <t>TN</t>
  </si>
  <si>
    <t>TX</t>
  </si>
  <si>
    <t>UT</t>
  </si>
  <si>
    <t>VA</t>
  </si>
  <si>
    <t>VT</t>
  </si>
  <si>
    <t>WA</t>
  </si>
  <si>
    <t>WV</t>
  </si>
  <si>
    <t>WI</t>
  </si>
  <si>
    <t>WY</t>
  </si>
  <si>
    <t>Source: Ken Simonson, Chief Economist, AGC of America, ken.simonson@agc.org, based on U.S. Census Bureau estimates posted 12/30/19, https://www.census.gov/data/tables/time-series/demo/popest/2010s-national-total.html</t>
  </si>
  <si>
    <t>Yellow shading: largest increase. Red shading: largest decrease. Red text: decrease</t>
  </si>
  <si>
    <t>Annual Estimates of the Resident Popuulation for the US, States and DC: July 1, 2010-2019</t>
  </si>
  <si>
    <t>'19 vs. '18 growth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</si>
</sst>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sz val="7"/>
      <color theme="1"/>
      <name val="Arial Narrow"/>
      <family val="2"/>
    </font>
    <font>
      <sz val="8"/>
      <color theme="1"/>
      <name val="Arial Narrow"/>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top/>
      <bottom style="thin">
        <color indexed="64"/>
      </bottom>
      <diagonal/>
    </border>
    <border>
      <left/>
      <right style="thin">
        <color indexed="64"/>
      </right>
      <top/>
      <bottom style="thin">
        <color indexed="64"/>
      </bottom>
      <diagonal/>
    </border>
    <border>
      <left style="thin">
        <color auto="1"/>
      </left>
      <right/>
      <top style="thin">
        <color indexed="64"/>
      </top>
      <bottom/>
      <diagonal/>
    </border>
    <border>
      <left style="thin">
        <color auto="1"/>
      </left>
      <right/>
      <top/>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0" borderId="0" xfId="0" applyFont="1"/>
    <xf numFmtId="0" fontId="2" fillId="0" borderId="0" xfId="0" applyFont="1" applyAlignment="1">
      <alignment horizontal="right"/>
    </xf>
    <xf numFmtId="0" fontId="2" fillId="0" borderId="8" xfId="0" applyFont="1" applyBorder="1" applyAlignment="1">
      <alignment horizontal="right"/>
    </xf>
    <xf numFmtId="0" fontId="2" fillId="0" borderId="9" xfId="0" applyFont="1" applyBorder="1" applyAlignment="1">
      <alignment horizontal="right"/>
    </xf>
    <xf numFmtId="0" fontId="2" fillId="0" borderId="10" xfId="0" applyFont="1" applyBorder="1"/>
    <xf numFmtId="10" fontId="2" fillId="0" borderId="2" xfId="1" applyNumberFormat="1" applyFont="1" applyBorder="1"/>
    <xf numFmtId="10" fontId="2" fillId="0" borderId="4" xfId="1" applyNumberFormat="1" applyFont="1" applyBorder="1"/>
    <xf numFmtId="0" fontId="2" fillId="0" borderId="4" xfId="0" applyFont="1" applyBorder="1"/>
    <xf numFmtId="3" fontId="2" fillId="0" borderId="2" xfId="0" applyNumberFormat="1" applyFont="1" applyBorder="1" applyAlignment="1">
      <alignment horizontal="right"/>
    </xf>
    <xf numFmtId="3" fontId="2" fillId="0" borderId="4" xfId="0" applyNumberFormat="1" applyFont="1" applyBorder="1" applyAlignment="1">
      <alignment horizontal="right"/>
    </xf>
    <xf numFmtId="0" fontId="2" fillId="0" borderId="1" xfId="0" applyFont="1" applyBorder="1" applyAlignment="1">
      <alignment horizontal="center"/>
    </xf>
    <xf numFmtId="0" fontId="2" fillId="0" borderId="0" xfId="0" applyFont="1" applyFill="1"/>
    <xf numFmtId="0" fontId="2" fillId="0" borderId="3" xfId="0" applyFont="1" applyBorder="1" applyAlignment="1" applyProtection="1">
      <alignment horizontal="center" vertical="center" wrapText="1"/>
      <protection locked="0"/>
    </xf>
    <xf numFmtId="10" fontId="2" fillId="0" borderId="0" xfId="0" applyNumberFormat="1" applyFont="1" applyFill="1"/>
    <xf numFmtId="0" fontId="2" fillId="0" borderId="0" xfId="0" applyFont="1"/>
    <xf numFmtId="10" fontId="2" fillId="0" borderId="2" xfId="1" applyNumberFormat="1" applyFont="1" applyFill="1" applyBorder="1" applyAlignment="1">
      <alignment horizontal="right"/>
    </xf>
    <xf numFmtId="10" fontId="2" fillId="0" borderId="13" xfId="1" applyNumberFormat="1" applyFont="1" applyFill="1" applyBorder="1" applyAlignment="1">
      <alignment horizontal="right"/>
    </xf>
    <xf numFmtId="0" fontId="2" fillId="0" borderId="3" xfId="0" applyNumberFormat="1" applyFont="1" applyFill="1" applyBorder="1" applyAlignment="1" applyProtection="1">
      <alignment horizontal="center" vertical="center" wrapText="1"/>
      <protection locked="0"/>
    </xf>
    <xf numFmtId="0" fontId="2" fillId="0" borderId="5" xfId="0" applyFont="1" applyBorder="1" applyAlignment="1">
      <alignment horizontal="right"/>
    </xf>
    <xf numFmtId="0" fontId="2" fillId="0" borderId="6" xfId="0" applyFont="1" applyBorder="1" applyAlignment="1">
      <alignment horizontal="right"/>
    </xf>
    <xf numFmtId="0" fontId="2" fillId="0" borderId="14" xfId="0" applyFont="1" applyBorder="1"/>
    <xf numFmtId="0" fontId="2" fillId="0" borderId="0" xfId="0" applyFont="1" applyBorder="1"/>
    <xf numFmtId="10" fontId="2" fillId="0" borderId="0" xfId="0" applyNumberFormat="1" applyFont="1"/>
    <xf numFmtId="0" fontId="2" fillId="0" borderId="11" xfId="0" applyFont="1" applyFill="1" applyBorder="1" applyAlignment="1" applyProtection="1">
      <alignment horizontal="center" vertical="center" wrapText="1"/>
      <protection locked="0"/>
    </xf>
    <xf numFmtId="10" fontId="2" fillId="0" borderId="4" xfId="1" applyNumberFormat="1" applyFont="1" applyFill="1" applyBorder="1" applyAlignment="1">
      <alignment horizontal="right"/>
    </xf>
    <xf numFmtId="10" fontId="2" fillId="0" borderId="3" xfId="1" applyNumberFormat="1" applyFont="1" applyFill="1" applyBorder="1" applyAlignment="1">
      <alignment horizontal="right"/>
    </xf>
    <xf numFmtId="0" fontId="2" fillId="0" borderId="0" xfId="0" applyFont="1"/>
    <xf numFmtId="0" fontId="2" fillId="0" borderId="7" xfId="0" applyFont="1" applyBorder="1" applyAlignment="1">
      <alignment horizontal="center"/>
    </xf>
    <xf numFmtId="0" fontId="3" fillId="0" borderId="3" xfId="0" applyFont="1" applyBorder="1" applyAlignment="1" applyProtection="1">
      <alignment horizontal="center" vertical="center" wrapText="1"/>
      <protection locked="0"/>
    </xf>
    <xf numFmtId="10" fontId="2" fillId="0" borderId="0" xfId="0" applyNumberFormat="1" applyFont="1" applyFill="1" applyBorder="1"/>
    <xf numFmtId="1" fontId="2" fillId="0" borderId="12" xfId="0" applyNumberFormat="1" applyFont="1" applyFill="1" applyBorder="1" applyAlignment="1" applyProtection="1">
      <alignment horizontal="center" vertical="center" wrapText="1"/>
      <protection locked="0"/>
    </xf>
    <xf numFmtId="10" fontId="2" fillId="0" borderId="4" xfId="1" applyNumberFormat="1" applyFont="1" applyFill="1" applyBorder="1"/>
    <xf numFmtId="1" fontId="2" fillId="0" borderId="3" xfId="1" applyNumberFormat="1" applyFont="1" applyFill="1" applyBorder="1" applyAlignment="1" applyProtection="1">
      <alignment horizontal="center" vertical="center" wrapText="1"/>
      <protection locked="0"/>
    </xf>
    <xf numFmtId="0" fontId="2" fillId="0" borderId="0" xfId="0" applyFont="1" applyAlignment="1">
      <alignment horizontal="left"/>
    </xf>
    <xf numFmtId="10" fontId="2" fillId="0" borderId="12" xfId="1" applyNumberFormat="1" applyFont="1" applyFill="1" applyBorder="1" applyAlignment="1">
      <alignment horizontal="right"/>
    </xf>
    <xf numFmtId="10" fontId="2" fillId="0" borderId="10" xfId="1" applyNumberFormat="1" applyFont="1" applyFill="1" applyBorder="1" applyAlignment="1">
      <alignment horizontal="right"/>
    </xf>
    <xf numFmtId="3" fontId="2" fillId="0" borderId="1" xfId="0" applyNumberFormat="1" applyFont="1" applyBorder="1" applyAlignment="1" applyProtection="1">
      <alignment horizontal="right"/>
      <protection locked="0"/>
    </xf>
    <xf numFmtId="3" fontId="2" fillId="0" borderId="4" xfId="0" applyNumberFormat="1" applyFont="1" applyBorder="1" applyAlignment="1" applyProtection="1">
      <alignment horizontal="right"/>
      <protection locked="0"/>
    </xf>
    <xf numFmtId="3" fontId="2" fillId="0" borderId="14" xfId="0" applyNumberFormat="1" applyFont="1" applyBorder="1" applyAlignment="1" applyProtection="1">
      <alignment horizontal="right"/>
      <protection locked="0"/>
    </xf>
    <xf numFmtId="10" fontId="2" fillId="0" borderId="2" xfId="1" applyNumberFormat="1" applyFont="1" applyBorder="1" applyAlignment="1">
      <alignment horizontal="right"/>
    </xf>
    <xf numFmtId="10" fontId="2" fillId="0" borderId="9" xfId="1" applyNumberFormat="1" applyFont="1" applyFill="1" applyBorder="1" applyAlignment="1">
      <alignment horizontal="right"/>
    </xf>
    <xf numFmtId="10" fontId="2" fillId="0" borderId="3" xfId="1" applyNumberFormat="1" applyFont="1" applyBorder="1"/>
    <xf numFmtId="10" fontId="2" fillId="0" borderId="2" xfId="1" applyNumberFormat="1" applyFont="1" applyFill="1" applyBorder="1"/>
    <xf numFmtId="10" fontId="2" fillId="0" borderId="3" xfId="1" applyNumberFormat="1" applyFont="1" applyFill="1" applyBorder="1"/>
    <xf numFmtId="10" fontId="2" fillId="0" borderId="1" xfId="0" applyNumberFormat="1" applyFont="1" applyBorder="1" applyAlignment="1">
      <alignment horizontal="center"/>
    </xf>
    <xf numFmtId="10" fontId="2" fillId="0" borderId="9" xfId="1" applyNumberFormat="1" applyFont="1" applyBorder="1" applyAlignment="1">
      <alignment horizontal="right"/>
    </xf>
    <xf numFmtId="10" fontId="2" fillId="0" borderId="0" xfId="1" applyNumberFormat="1" applyFont="1"/>
    <xf numFmtId="0" fontId="3"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1" fontId="2" fillId="0" borderId="4" xfId="1" applyNumberFormat="1" applyFont="1" applyFill="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0" fontId="2" fillId="0" borderId="2" xfId="0" applyFont="1" applyBorder="1" applyAlignment="1">
      <alignment horizontal="center"/>
    </xf>
    <xf numFmtId="10" fontId="2" fillId="0" borderId="2" xfId="0" applyNumberFormat="1" applyFont="1" applyBorder="1" applyAlignment="1">
      <alignment horizontal="center"/>
    </xf>
    <xf numFmtId="2" fontId="2" fillId="0" borderId="3" xfId="0" applyNumberFormat="1" applyFont="1" applyBorder="1"/>
    <xf numFmtId="0" fontId="2" fillId="0" borderId="0" xfId="0" applyFont="1"/>
    <xf numFmtId="0" fontId="2" fillId="0" borderId="0" xfId="0" applyFont="1" applyAlignment="1">
      <alignment horizontal="center"/>
    </xf>
    <xf numFmtId="0" fontId="2" fillId="0" borderId="8" xfId="0" applyFont="1" applyBorder="1"/>
    <xf numFmtId="0" fontId="2" fillId="0" borderId="0" xfId="0" applyFont="1" applyBorder="1" applyAlignment="1">
      <alignment wrapText="1"/>
    </xf>
    <xf numFmtId="10" fontId="2" fillId="0" borderId="2" xfId="1" applyNumberFormat="1" applyFont="1" applyBorder="1" applyAlignment="1">
      <alignment horizontal="center" wrapText="1"/>
    </xf>
    <xf numFmtId="10" fontId="2" fillId="0" borderId="3" xfId="1" applyNumberFormat="1"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5" xfId="0" applyFont="1" applyBorder="1" applyAlignment="1">
      <alignment horizontal="center"/>
    </xf>
    <xf numFmtId="0" fontId="2" fillId="0" borderId="7" xfId="0" applyFont="1" applyBorder="1" applyAlignment="1">
      <alignment horizontal="center"/>
    </xf>
    <xf numFmtId="0" fontId="2" fillId="0" borderId="5" xfId="0" quotePrefix="1"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10" fontId="2" fillId="0" borderId="4" xfId="1" applyNumberFormat="1" applyFont="1" applyBorder="1" applyAlignment="1">
      <alignment horizontal="center" wrapText="1"/>
    </xf>
  </cellXfs>
  <cellStyles count="2">
    <cellStyle name="Normal" xfId="0" builtinId="0"/>
    <cellStyle name="Percent" xfId="1" builtinId="5"/>
  </cellStyles>
  <dxfs count="55">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dxf>
    <dxf>
      <font>
        <color rgb="FF9C0006"/>
      </font>
    </dxf>
    <dxf>
      <font>
        <color rgb="FF9C0006"/>
      </font>
    </dxf>
    <dxf>
      <font>
        <color rgb="FF9C0006"/>
      </font>
    </dxf>
    <dxf>
      <font>
        <color rgb="FF9C0006"/>
      </font>
      <fill>
        <patternFill>
          <bgColor rgb="FFFFC7CE"/>
        </patternFill>
      </fill>
    </dxf>
    <dxf>
      <font>
        <color rgb="FF9C6500"/>
      </font>
      <fill>
        <patternFill>
          <bgColor rgb="FFFFEB9C"/>
        </patternFill>
      </fill>
    </dxf>
    <dxf>
      <font>
        <color rgb="FF9C0006"/>
      </font>
    </dxf>
    <dxf>
      <font>
        <color rgb="FF9C5700"/>
      </font>
      <fill>
        <patternFill>
          <bgColor rgb="FFFFEB9C"/>
        </patternFill>
      </fill>
    </dxf>
    <dxf>
      <font>
        <color rgb="FF9C0006"/>
      </font>
      <fill>
        <patternFill>
          <bgColor rgb="FFFFC7CE"/>
        </patternFill>
      </fill>
    </dxf>
    <dxf>
      <font>
        <color rgb="FF9C0006"/>
      </font>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dxf>
    <dxf>
      <font>
        <color rgb="FF9C0006"/>
      </font>
    </dxf>
    <dxf>
      <font>
        <color rgb="FF9C0006"/>
      </font>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60"/>
  <sheetViews>
    <sheetView tabSelected="1" workbookViewId="0">
      <pane ySplit="1" topLeftCell="A2" activePane="bottomLeft" state="frozen"/>
      <selection activeCell="F1" sqref="F1"/>
      <selection pane="bottomLeft" activeCell="AH13" sqref="AH13"/>
    </sheetView>
  </sheetViews>
  <sheetFormatPr defaultRowHeight="11.25" customHeight="1" x14ac:dyDescent="0.15"/>
  <cols>
    <col min="1" max="1" width="2.7109375" style="34" customWidth="1"/>
    <col min="2" max="10" width="7" style="1" customWidth="1"/>
    <col min="11" max="11" width="7" style="15" customWidth="1"/>
    <col min="12" max="16" width="4.5703125" style="1" customWidth="1"/>
    <col min="17" max="17" width="4.5703125" style="14" customWidth="1"/>
    <col min="18" max="18" width="4.5703125" style="12" customWidth="1"/>
    <col min="19" max="19" width="4.5703125" style="32" customWidth="1"/>
    <col min="20" max="20" width="4.5703125" style="30" customWidth="1"/>
    <col min="21" max="21" width="4.5703125" style="47" customWidth="1"/>
    <col min="22" max="29" width="2.7109375" style="1" customWidth="1"/>
    <col min="30" max="30" width="2.7109375" style="15" customWidth="1"/>
    <col min="31" max="31" width="2.7109375" style="1" customWidth="1"/>
    <col min="32" max="32" width="5.42578125" style="1" customWidth="1"/>
    <col min="33" max="33" width="2.140625" style="1" customWidth="1"/>
    <col min="34" max="34" width="3.5703125" style="23" customWidth="1"/>
    <col min="35" max="35" width="2.140625" style="1" customWidth="1"/>
    <col min="36" max="36" width="5" style="1" customWidth="1"/>
    <col min="37" max="37" width="2.140625" style="1" customWidth="1"/>
    <col min="38" max="38" width="2.7109375" style="34" customWidth="1"/>
    <col min="39" max="16384" width="9.140625" style="1"/>
  </cols>
  <sheetData>
    <row r="1" spans="1:38" ht="11.25" customHeight="1" x14ac:dyDescent="0.15">
      <c r="A1" s="58" t="s">
        <v>64</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row>
    <row r="2" spans="1:38" ht="11.25" customHeight="1" x14ac:dyDescent="0.15">
      <c r="B2" s="70" t="s">
        <v>0</v>
      </c>
      <c r="C2" s="71"/>
      <c r="D2" s="71"/>
      <c r="E2" s="71"/>
      <c r="F2" s="71"/>
      <c r="G2" s="71"/>
      <c r="H2" s="71"/>
      <c r="I2" s="71"/>
      <c r="J2" s="71"/>
      <c r="K2" s="72"/>
      <c r="L2" s="65" t="s">
        <v>1</v>
      </c>
      <c r="M2" s="68"/>
      <c r="N2" s="68"/>
      <c r="O2" s="68"/>
      <c r="P2" s="68"/>
      <c r="Q2" s="68"/>
      <c r="R2" s="68"/>
      <c r="S2" s="68"/>
      <c r="T2" s="28"/>
      <c r="U2" s="61" t="s">
        <v>7</v>
      </c>
      <c r="V2" s="65" t="s">
        <v>2</v>
      </c>
      <c r="W2" s="68"/>
      <c r="X2" s="68"/>
      <c r="Y2" s="68"/>
      <c r="Z2" s="68"/>
      <c r="AA2" s="68"/>
      <c r="AB2" s="68"/>
      <c r="AC2" s="68"/>
      <c r="AD2" s="28"/>
      <c r="AE2" s="63" t="s">
        <v>8</v>
      </c>
      <c r="AF2" s="65" t="s">
        <v>6</v>
      </c>
      <c r="AG2" s="66"/>
      <c r="AH2" s="67" t="s">
        <v>65</v>
      </c>
      <c r="AI2" s="68"/>
      <c r="AJ2" s="68"/>
      <c r="AK2" s="66"/>
    </row>
    <row r="3" spans="1:38" ht="11.25" customHeight="1" x14ac:dyDescent="0.15">
      <c r="B3" s="29">
        <v>2010</v>
      </c>
      <c r="C3" s="29">
        <v>2011</v>
      </c>
      <c r="D3" s="29">
        <v>2012</v>
      </c>
      <c r="E3" s="29">
        <v>2013</v>
      </c>
      <c r="F3" s="29">
        <v>2014</v>
      </c>
      <c r="G3" s="29">
        <v>2015</v>
      </c>
      <c r="H3" s="29">
        <v>2016</v>
      </c>
      <c r="I3" s="29">
        <v>2017</v>
      </c>
      <c r="J3" s="29">
        <v>2018</v>
      </c>
      <c r="K3" s="29">
        <v>2019</v>
      </c>
      <c r="L3" s="13">
        <v>2011</v>
      </c>
      <c r="M3" s="13">
        <v>2012</v>
      </c>
      <c r="N3" s="13">
        <v>2013</v>
      </c>
      <c r="O3" s="13">
        <v>2014</v>
      </c>
      <c r="P3" s="13">
        <v>2015</v>
      </c>
      <c r="Q3" s="18">
        <v>2016</v>
      </c>
      <c r="R3" s="24">
        <v>2017</v>
      </c>
      <c r="S3" s="33">
        <v>2018</v>
      </c>
      <c r="T3" s="31">
        <v>2019</v>
      </c>
      <c r="U3" s="62"/>
      <c r="V3" s="13">
        <v>2011</v>
      </c>
      <c r="W3" s="13">
        <v>2012</v>
      </c>
      <c r="X3" s="13">
        <v>2013</v>
      </c>
      <c r="Y3" s="13">
        <v>2014</v>
      </c>
      <c r="Z3" s="13">
        <v>2015</v>
      </c>
      <c r="AA3" s="13">
        <v>2016</v>
      </c>
      <c r="AB3" s="13">
        <v>2017</v>
      </c>
      <c r="AC3" s="13">
        <v>2018</v>
      </c>
      <c r="AD3" s="13">
        <v>2019</v>
      </c>
      <c r="AE3" s="64"/>
      <c r="AF3" s="11" t="s">
        <v>5</v>
      </c>
      <c r="AG3" s="11" t="s">
        <v>3</v>
      </c>
      <c r="AH3" s="45" t="s">
        <v>4</v>
      </c>
      <c r="AI3" s="11" t="s">
        <v>3</v>
      </c>
      <c r="AJ3" s="11" t="s">
        <v>5</v>
      </c>
      <c r="AK3" s="11" t="s">
        <v>3</v>
      </c>
    </row>
    <row r="4" spans="1:38" s="2" customFormat="1" ht="11.25" customHeight="1" x14ac:dyDescent="0.15">
      <c r="A4" s="34" t="s">
        <v>12</v>
      </c>
      <c r="B4" s="37">
        <v>309321666</v>
      </c>
      <c r="C4" s="37">
        <v>311556874</v>
      </c>
      <c r="D4" s="37">
        <v>313830990</v>
      </c>
      <c r="E4" s="37">
        <v>315993715</v>
      </c>
      <c r="F4" s="37">
        <v>318301008</v>
      </c>
      <c r="G4" s="37">
        <v>320635163</v>
      </c>
      <c r="H4" s="37">
        <v>322941311</v>
      </c>
      <c r="I4" s="37">
        <v>324985539</v>
      </c>
      <c r="J4" s="37">
        <v>326687501</v>
      </c>
      <c r="K4" s="37">
        <v>328239523</v>
      </c>
      <c r="L4" s="40">
        <f t="shared" ref="L4:T5" si="0">C4/B4-1</f>
        <v>7.2261604849883643E-3</v>
      </c>
      <c r="M4" s="40">
        <f t="shared" si="0"/>
        <v>7.2992002095899622E-3</v>
      </c>
      <c r="N4" s="40">
        <f t="shared" si="0"/>
        <v>6.89136850379235E-3</v>
      </c>
      <c r="O4" s="40">
        <f>F4/E4-1</f>
        <v>7.3017053519561781E-3</v>
      </c>
      <c r="P4" s="40">
        <f t="shared" si="0"/>
        <v>7.3331687344200258E-3</v>
      </c>
      <c r="Q4" s="16">
        <f t="shared" si="0"/>
        <v>7.1924363454796136E-3</v>
      </c>
      <c r="R4" s="17">
        <f t="shared" si="0"/>
        <v>6.3300294213519681E-3</v>
      </c>
      <c r="S4" s="16">
        <f t="shared" si="0"/>
        <v>5.2370391779186232E-3</v>
      </c>
      <c r="T4" s="16">
        <f t="shared" si="0"/>
        <v>4.7507847568371009E-3</v>
      </c>
      <c r="U4" s="46">
        <f>K4/B4-1</f>
        <v>6.1159172083341984E-2</v>
      </c>
      <c r="V4" s="19"/>
      <c r="W4" s="20"/>
      <c r="X4" s="20"/>
      <c r="Y4" s="20"/>
      <c r="Z4" s="20"/>
      <c r="AA4" s="20"/>
      <c r="AB4" s="20"/>
      <c r="AC4" s="20"/>
      <c r="AD4" s="20"/>
      <c r="AE4" s="20"/>
      <c r="AF4" s="10">
        <f>K4-J4</f>
        <v>1552022</v>
      </c>
      <c r="AG4" s="3"/>
      <c r="AH4" s="56">
        <f>100*(T4-S4)</f>
        <v>-4.8625442108152228E-2</v>
      </c>
      <c r="AI4" s="3"/>
      <c r="AJ4" s="9">
        <f t="shared" ref="AJ4:AJ55" si="1">(K4-J4)-(J4-I4)</f>
        <v>-149940</v>
      </c>
      <c r="AK4" s="4"/>
      <c r="AL4" s="34" t="s">
        <v>12</v>
      </c>
    </row>
    <row r="5" spans="1:38" ht="11.25" customHeight="1" x14ac:dyDescent="0.15">
      <c r="A5" s="34" t="s">
        <v>10</v>
      </c>
      <c r="B5" s="38">
        <v>4785437</v>
      </c>
      <c r="C5" s="38">
        <v>4799069</v>
      </c>
      <c r="D5" s="38">
        <v>4815588</v>
      </c>
      <c r="E5" s="38">
        <v>4830081</v>
      </c>
      <c r="F5" s="38">
        <v>4841799</v>
      </c>
      <c r="G5" s="38">
        <v>4852347</v>
      </c>
      <c r="H5" s="38">
        <v>4863525</v>
      </c>
      <c r="I5" s="38">
        <v>4874486</v>
      </c>
      <c r="J5" s="38">
        <v>4887681</v>
      </c>
      <c r="K5" s="39">
        <v>4903185</v>
      </c>
      <c r="L5" s="6">
        <f t="shared" si="0"/>
        <v>2.848642663146439E-3</v>
      </c>
      <c r="M5" s="6">
        <f t="shared" si="0"/>
        <v>3.4421259623480527E-3</v>
      </c>
      <c r="N5" s="6">
        <f t="shared" ref="N5:N55" si="2">E5/D5-1</f>
        <v>3.0096013197142835E-3</v>
      </c>
      <c r="O5" s="6">
        <f t="shared" ref="O5:O55" si="3">F5/E5-1</f>
        <v>2.4260462712737407E-3</v>
      </c>
      <c r="P5" s="6">
        <f t="shared" ref="P5:P55" si="4">G5/F5-1</f>
        <v>2.1785290963132198E-3</v>
      </c>
      <c r="Q5" s="43">
        <f t="shared" ref="Q5:Q55" si="5">H5/G5-1</f>
        <v>2.3036275023200492E-3</v>
      </c>
      <c r="R5" s="16">
        <f>I5/H5-1</f>
        <v>2.253715155160041E-3</v>
      </c>
      <c r="S5" s="16">
        <f>J5/I5-1</f>
        <v>2.7069520765881094E-3</v>
      </c>
      <c r="T5" s="41">
        <f t="shared" ref="T5:T55" si="6">K5/J5-1</f>
        <v>3.172056441490323E-3</v>
      </c>
      <c r="U5" s="46">
        <f t="shared" ref="U5:U55" si="7">K5/B5-1</f>
        <v>2.4605485350658762E-2</v>
      </c>
      <c r="V5" s="5">
        <f t="shared" ref="V5:AE5" si="8">RANK(L5,L$5:L$55)</f>
        <v>38</v>
      </c>
      <c r="W5" s="8">
        <f t="shared" si="8"/>
        <v>34</v>
      </c>
      <c r="X5" s="8">
        <f t="shared" si="8"/>
        <v>33</v>
      </c>
      <c r="Y5" s="8">
        <f t="shared" si="8"/>
        <v>35</v>
      </c>
      <c r="Z5" s="8">
        <f t="shared" si="8"/>
        <v>36</v>
      </c>
      <c r="AA5" s="8">
        <f t="shared" si="8"/>
        <v>34</v>
      </c>
      <c r="AB5" s="8">
        <f t="shared" si="8"/>
        <v>33</v>
      </c>
      <c r="AC5" s="8">
        <f t="shared" si="8"/>
        <v>28</v>
      </c>
      <c r="AD5" s="8">
        <f t="shared" si="8"/>
        <v>26</v>
      </c>
      <c r="AE5" s="21">
        <f t="shared" si="8"/>
        <v>34</v>
      </c>
      <c r="AF5" s="10">
        <f>K5-J5</f>
        <v>15504</v>
      </c>
      <c r="AG5" s="22">
        <f>RANK(AF5,AF$5:AF$55)</f>
        <v>20</v>
      </c>
      <c r="AH5" s="56">
        <f t="shared" ref="AH5:AH55" si="9">100*(T5-S5)</f>
        <v>4.6510436490221352E-2</v>
      </c>
      <c r="AI5" s="22">
        <f>RANK(AH5,AH$5:AH$55)</f>
        <v>12</v>
      </c>
      <c r="AJ5" s="9">
        <f t="shared" si="1"/>
        <v>2309</v>
      </c>
      <c r="AK5" s="5">
        <f>RANK(AJ5,AJ$5:AJ$55)</f>
        <v>10</v>
      </c>
      <c r="AL5" s="34" t="s">
        <v>10</v>
      </c>
    </row>
    <row r="6" spans="1:38" ht="11.25" customHeight="1" x14ac:dyDescent="0.15">
      <c r="A6" s="34" t="s">
        <v>11</v>
      </c>
      <c r="B6" s="38">
        <v>713910</v>
      </c>
      <c r="C6" s="38">
        <v>722128</v>
      </c>
      <c r="D6" s="38">
        <v>730443</v>
      </c>
      <c r="E6" s="38">
        <v>737068</v>
      </c>
      <c r="F6" s="38">
        <v>736283</v>
      </c>
      <c r="G6" s="38">
        <v>737498</v>
      </c>
      <c r="H6" s="38">
        <v>741456</v>
      </c>
      <c r="I6" s="38">
        <v>739700</v>
      </c>
      <c r="J6" s="38">
        <v>735139</v>
      </c>
      <c r="K6" s="39">
        <v>731545</v>
      </c>
      <c r="L6" s="7">
        <f t="shared" ref="L6:L55" si="10">C6/B6-1</f>
        <v>1.1511254920087977E-2</v>
      </c>
      <c r="M6" s="7">
        <f t="shared" ref="M6:M55" si="11">D6/C6-1</f>
        <v>1.1514579132785308E-2</v>
      </c>
      <c r="N6" s="7">
        <f t="shared" si="2"/>
        <v>9.0698384405081267E-3</v>
      </c>
      <c r="O6" s="7">
        <f t="shared" si="3"/>
        <v>-1.0650306348939376E-3</v>
      </c>
      <c r="P6" s="7">
        <f t="shared" si="4"/>
        <v>1.6501807049735806E-3</v>
      </c>
      <c r="Q6" s="32">
        <f t="shared" si="5"/>
        <v>5.3667942150350534E-3</v>
      </c>
      <c r="R6" s="25">
        <f t="shared" ref="R6:R55" si="12">I6/H6-1</f>
        <v>-2.3683131568157378E-3</v>
      </c>
      <c r="S6" s="25">
        <f t="shared" ref="S6:S55" si="13">J6/I6-1</f>
        <v>-6.1660132486143215E-3</v>
      </c>
      <c r="T6" s="36">
        <f t="shared" si="6"/>
        <v>-4.8888713563013386E-3</v>
      </c>
      <c r="U6" s="46">
        <f t="shared" si="7"/>
        <v>2.4701993248448684E-2</v>
      </c>
      <c r="V6" s="5">
        <f t="shared" ref="V6:V20" si="14">RANK(L6,L$5:L$55)</f>
        <v>7</v>
      </c>
      <c r="W6" s="8">
        <f t="shared" ref="W6:W20" si="15">RANK(M6,M$5:M$55)</f>
        <v>11</v>
      </c>
      <c r="X6" s="8">
        <f t="shared" ref="X6:X20" si="16">RANK(N6,N$5:N$55)</f>
        <v>18</v>
      </c>
      <c r="Y6" s="8">
        <f t="shared" ref="Y6:Y20" si="17">RANK(O6,O$5:O$55)</f>
        <v>48</v>
      </c>
      <c r="Z6" s="8">
        <f t="shared" ref="Z6:Z20" si="18">RANK(P6,P$5:P$55)</f>
        <v>37</v>
      </c>
      <c r="AA6" s="8">
        <f t="shared" ref="AA6:AA20" si="19">RANK(Q6,Q$5:Q$55)</f>
        <v>22</v>
      </c>
      <c r="AB6" s="8">
        <f t="shared" ref="AB6:AB55" si="20">RANK(R6,R$5:R$55)</f>
        <v>48</v>
      </c>
      <c r="AC6" s="8">
        <f t="shared" ref="AC6:AC55" si="21">RANK(S6,S$5:S$55)</f>
        <v>50</v>
      </c>
      <c r="AD6" s="8">
        <f t="shared" ref="AD6:AD55" si="22">RANK(T6,T$5:T$55)</f>
        <v>50</v>
      </c>
      <c r="AE6" s="21">
        <f t="shared" ref="AE6:AE55" si="23">RANK(U6,U$5:U$55)</f>
        <v>33</v>
      </c>
      <c r="AF6" s="10">
        <f t="shared" ref="AF6:AF55" si="24">K6-J6</f>
        <v>-3594</v>
      </c>
      <c r="AG6" s="22">
        <f t="shared" ref="AG6:AG55" si="25">RANK(AF6,AF$5:AF$55)</f>
        <v>43</v>
      </c>
      <c r="AH6" s="56">
        <f t="shared" si="9"/>
        <v>0.12771418923129829</v>
      </c>
      <c r="AI6" s="22">
        <f t="shared" ref="AI6:AI55" si="26">RANK(AH6,AH$5:AH$55)</f>
        <v>5</v>
      </c>
      <c r="AJ6" s="9">
        <f t="shared" si="1"/>
        <v>967</v>
      </c>
      <c r="AK6" s="5">
        <f t="shared" ref="AK6:AK55" si="27">RANK(AJ6,AJ$5:AJ$55)</f>
        <v>13</v>
      </c>
      <c r="AL6" s="34" t="s">
        <v>11</v>
      </c>
    </row>
    <row r="7" spans="1:38" ht="11.25" customHeight="1" x14ac:dyDescent="0.15">
      <c r="A7" s="34" t="s">
        <v>13</v>
      </c>
      <c r="B7" s="38">
        <v>6407172</v>
      </c>
      <c r="C7" s="38">
        <v>6472643</v>
      </c>
      <c r="D7" s="38">
        <v>6554978</v>
      </c>
      <c r="E7" s="38">
        <v>6632764</v>
      </c>
      <c r="F7" s="38">
        <v>6730413</v>
      </c>
      <c r="G7" s="38">
        <v>6829676</v>
      </c>
      <c r="H7" s="38">
        <v>6941072</v>
      </c>
      <c r="I7" s="38">
        <v>7044008</v>
      </c>
      <c r="J7" s="38">
        <v>7158024</v>
      </c>
      <c r="K7" s="39">
        <v>7278717</v>
      </c>
      <c r="L7" s="7">
        <f t="shared" si="10"/>
        <v>1.0218392763609252E-2</v>
      </c>
      <c r="M7" s="7">
        <f t="shared" si="11"/>
        <v>1.2720460559928926E-2</v>
      </c>
      <c r="N7" s="7">
        <f t="shared" si="2"/>
        <v>1.1866706493904422E-2</v>
      </c>
      <c r="O7" s="7">
        <f t="shared" si="3"/>
        <v>1.4722218369295215E-2</v>
      </c>
      <c r="P7" s="7">
        <f t="shared" si="4"/>
        <v>1.4748426285281502E-2</v>
      </c>
      <c r="Q7" s="32">
        <f t="shared" si="5"/>
        <v>1.63105834010282E-2</v>
      </c>
      <c r="R7" s="25">
        <f t="shared" si="12"/>
        <v>1.4829985915720156E-2</v>
      </c>
      <c r="S7" s="25">
        <f t="shared" si="13"/>
        <v>1.6186239425054705E-2</v>
      </c>
      <c r="T7" s="36">
        <f t="shared" si="6"/>
        <v>1.6861217565071085E-2</v>
      </c>
      <c r="U7" s="46">
        <f t="shared" si="7"/>
        <v>0.1360264715852797</v>
      </c>
      <c r="V7" s="5">
        <f t="shared" si="14"/>
        <v>10</v>
      </c>
      <c r="W7" s="8">
        <f t="shared" si="15"/>
        <v>8</v>
      </c>
      <c r="X7" s="8">
        <f t="shared" si="16"/>
        <v>7</v>
      </c>
      <c r="Y7" s="8">
        <f t="shared" si="17"/>
        <v>7</v>
      </c>
      <c r="Z7" s="8">
        <f t="shared" si="18"/>
        <v>9</v>
      </c>
      <c r="AA7" s="8">
        <f t="shared" si="19"/>
        <v>7</v>
      </c>
      <c r="AB7" s="8">
        <f t="shared" si="20"/>
        <v>6</v>
      </c>
      <c r="AC7" s="8">
        <f t="shared" si="21"/>
        <v>4</v>
      </c>
      <c r="AD7" s="8">
        <f t="shared" si="22"/>
        <v>3</v>
      </c>
      <c r="AE7" s="21">
        <f t="shared" si="23"/>
        <v>8</v>
      </c>
      <c r="AF7" s="10">
        <f t="shared" si="24"/>
        <v>120693</v>
      </c>
      <c r="AG7" s="22">
        <f t="shared" si="25"/>
        <v>3</v>
      </c>
      <c r="AH7" s="56">
        <f t="shared" si="9"/>
        <v>6.7497814001638012E-2</v>
      </c>
      <c r="AI7" s="22">
        <f t="shared" si="26"/>
        <v>10</v>
      </c>
      <c r="AJ7" s="9">
        <f t="shared" si="1"/>
        <v>6677</v>
      </c>
      <c r="AK7" s="5">
        <f t="shared" si="27"/>
        <v>3</v>
      </c>
      <c r="AL7" s="34" t="s">
        <v>13</v>
      </c>
    </row>
    <row r="8" spans="1:38" ht="11.25" customHeight="1" x14ac:dyDescent="0.15">
      <c r="A8" s="34" t="s">
        <v>20</v>
      </c>
      <c r="B8" s="38">
        <v>2921964</v>
      </c>
      <c r="C8" s="38">
        <v>2940667</v>
      </c>
      <c r="D8" s="38">
        <v>2952164</v>
      </c>
      <c r="E8" s="38">
        <v>2959400</v>
      </c>
      <c r="F8" s="38">
        <v>2967392</v>
      </c>
      <c r="G8" s="38">
        <v>2978048</v>
      </c>
      <c r="H8" s="38">
        <v>2989918</v>
      </c>
      <c r="I8" s="38">
        <v>3001345</v>
      </c>
      <c r="J8" s="38">
        <v>3009733</v>
      </c>
      <c r="K8" s="39">
        <v>3017804</v>
      </c>
      <c r="L8" s="7">
        <f t="shared" si="10"/>
        <v>6.4008317693167172E-3</v>
      </c>
      <c r="M8" s="7">
        <f t="shared" si="11"/>
        <v>3.9096572308254807E-3</v>
      </c>
      <c r="N8" s="7">
        <f t="shared" si="2"/>
        <v>2.4510833408983856E-3</v>
      </c>
      <c r="O8" s="7">
        <f t="shared" si="3"/>
        <v>2.7005474082584247E-3</v>
      </c>
      <c r="P8" s="7">
        <f t="shared" si="4"/>
        <v>3.5910321251793054E-3</v>
      </c>
      <c r="Q8" s="32">
        <f t="shared" si="5"/>
        <v>3.985832330439365E-3</v>
      </c>
      <c r="R8" s="25">
        <f t="shared" si="12"/>
        <v>3.8218439435462326E-3</v>
      </c>
      <c r="S8" s="25">
        <f t="shared" si="13"/>
        <v>2.7947470217519754E-3</v>
      </c>
      <c r="T8" s="36">
        <f t="shared" si="6"/>
        <v>2.6816332212857841E-3</v>
      </c>
      <c r="U8" s="46">
        <f t="shared" si="7"/>
        <v>3.279985653485129E-2</v>
      </c>
      <c r="V8" s="5">
        <f t="shared" si="14"/>
        <v>28</v>
      </c>
      <c r="W8" s="8">
        <f t="shared" si="15"/>
        <v>31</v>
      </c>
      <c r="X8" s="8">
        <f t="shared" si="16"/>
        <v>38</v>
      </c>
      <c r="Y8" s="8">
        <f t="shared" si="17"/>
        <v>31</v>
      </c>
      <c r="Z8" s="8">
        <f t="shared" si="18"/>
        <v>30</v>
      </c>
      <c r="AA8" s="8">
        <f t="shared" si="19"/>
        <v>26</v>
      </c>
      <c r="AB8" s="8">
        <f t="shared" si="20"/>
        <v>24</v>
      </c>
      <c r="AC8" s="8">
        <f t="shared" si="21"/>
        <v>27</v>
      </c>
      <c r="AD8" s="8">
        <f t="shared" si="22"/>
        <v>27</v>
      </c>
      <c r="AE8" s="21">
        <f t="shared" si="23"/>
        <v>29</v>
      </c>
      <c r="AF8" s="10">
        <f t="shared" si="24"/>
        <v>8071</v>
      </c>
      <c r="AG8" s="22">
        <f t="shared" si="25"/>
        <v>28</v>
      </c>
      <c r="AH8" s="56">
        <f t="shared" si="9"/>
        <v>-1.1311380046619135E-2</v>
      </c>
      <c r="AI8" s="22">
        <f t="shared" si="26"/>
        <v>20</v>
      </c>
      <c r="AJ8" s="9">
        <f t="shared" si="1"/>
        <v>-317</v>
      </c>
      <c r="AK8" s="5">
        <f t="shared" si="27"/>
        <v>22</v>
      </c>
      <c r="AL8" s="34" t="s">
        <v>20</v>
      </c>
    </row>
    <row r="9" spans="1:38" ht="11.25" customHeight="1" x14ac:dyDescent="0.15">
      <c r="A9" s="34" t="s">
        <v>21</v>
      </c>
      <c r="B9" s="38">
        <v>37319502</v>
      </c>
      <c r="C9" s="38">
        <v>37638369</v>
      </c>
      <c r="D9" s="38">
        <v>37948800</v>
      </c>
      <c r="E9" s="38">
        <v>38260787</v>
      </c>
      <c r="F9" s="38">
        <v>38596972</v>
      </c>
      <c r="G9" s="38">
        <v>38918045</v>
      </c>
      <c r="H9" s="38">
        <v>39167117</v>
      </c>
      <c r="I9" s="38">
        <v>39358497</v>
      </c>
      <c r="J9" s="38">
        <v>39461588</v>
      </c>
      <c r="K9" s="39">
        <v>39512223</v>
      </c>
      <c r="L9" s="7">
        <f t="shared" si="10"/>
        <v>8.5442458476536753E-3</v>
      </c>
      <c r="M9" s="7">
        <f t="shared" si="11"/>
        <v>8.2477272062453366E-3</v>
      </c>
      <c r="N9" s="7">
        <f t="shared" si="2"/>
        <v>8.2212612783540973E-3</v>
      </c>
      <c r="O9" s="7">
        <f t="shared" si="3"/>
        <v>8.7866723703304839E-3</v>
      </c>
      <c r="P9" s="7">
        <f t="shared" si="4"/>
        <v>8.3186059258741896E-3</v>
      </c>
      <c r="Q9" s="32">
        <f t="shared" si="5"/>
        <v>6.3999103757652609E-3</v>
      </c>
      <c r="R9" s="25">
        <f t="shared" si="12"/>
        <v>4.8862416909571937E-3</v>
      </c>
      <c r="S9" s="25">
        <f t="shared" si="13"/>
        <v>2.6192819304049486E-3</v>
      </c>
      <c r="T9" s="36">
        <f t="shared" si="6"/>
        <v>1.2831465373364104E-3</v>
      </c>
      <c r="U9" s="46">
        <f t="shared" si="7"/>
        <v>5.8755366028196088E-2</v>
      </c>
      <c r="V9" s="5">
        <f t="shared" si="14"/>
        <v>18</v>
      </c>
      <c r="W9" s="8">
        <f t="shared" si="15"/>
        <v>20</v>
      </c>
      <c r="X9" s="8">
        <f t="shared" si="16"/>
        <v>21</v>
      </c>
      <c r="Y9" s="8">
        <f t="shared" si="17"/>
        <v>16</v>
      </c>
      <c r="Z9" s="8">
        <f t="shared" si="18"/>
        <v>17</v>
      </c>
      <c r="AA9" s="8">
        <f t="shared" si="19"/>
        <v>20</v>
      </c>
      <c r="AB9" s="8">
        <f t="shared" si="20"/>
        <v>22</v>
      </c>
      <c r="AC9" s="8">
        <f t="shared" si="21"/>
        <v>29</v>
      </c>
      <c r="AD9" s="8">
        <f t="shared" si="22"/>
        <v>36</v>
      </c>
      <c r="AE9" s="21">
        <f t="shared" si="23"/>
        <v>21</v>
      </c>
      <c r="AF9" s="10">
        <f t="shared" si="24"/>
        <v>50635</v>
      </c>
      <c r="AG9" s="22">
        <f t="shared" si="25"/>
        <v>12</v>
      </c>
      <c r="AH9" s="56">
        <f t="shared" si="9"/>
        <v>-0.13361353930685382</v>
      </c>
      <c r="AI9" s="22">
        <f t="shared" si="26"/>
        <v>44</v>
      </c>
      <c r="AJ9" s="9">
        <f t="shared" si="1"/>
        <v>-52456</v>
      </c>
      <c r="AK9" s="5">
        <f t="shared" si="27"/>
        <v>51</v>
      </c>
      <c r="AL9" s="34" t="s">
        <v>21</v>
      </c>
    </row>
    <row r="10" spans="1:38" ht="11.25" customHeight="1" x14ac:dyDescent="0.15">
      <c r="A10" s="34" t="s">
        <v>14</v>
      </c>
      <c r="B10" s="38">
        <v>5047349</v>
      </c>
      <c r="C10" s="38">
        <v>5121108</v>
      </c>
      <c r="D10" s="38">
        <v>5192647</v>
      </c>
      <c r="E10" s="38">
        <v>5269035</v>
      </c>
      <c r="F10" s="38">
        <v>5350101</v>
      </c>
      <c r="G10" s="38">
        <v>5450623</v>
      </c>
      <c r="H10" s="38">
        <v>5539215</v>
      </c>
      <c r="I10" s="38">
        <v>5611885</v>
      </c>
      <c r="J10" s="38">
        <v>5691287</v>
      </c>
      <c r="K10" s="39">
        <v>5758736</v>
      </c>
      <c r="L10" s="7">
        <f t="shared" si="10"/>
        <v>1.4613413893114879E-2</v>
      </c>
      <c r="M10" s="7">
        <f t="shared" si="11"/>
        <v>1.3969437863837308E-2</v>
      </c>
      <c r="N10" s="7">
        <f t="shared" si="2"/>
        <v>1.4710801639318039E-2</v>
      </c>
      <c r="O10" s="7">
        <f t="shared" si="3"/>
        <v>1.5385359937825527E-2</v>
      </c>
      <c r="P10" s="7">
        <f t="shared" si="4"/>
        <v>1.8788804173977214E-2</v>
      </c>
      <c r="Q10" s="32">
        <f t="shared" si="5"/>
        <v>1.6253554868865372E-2</v>
      </c>
      <c r="R10" s="25">
        <f t="shared" si="12"/>
        <v>1.3119187466094084E-2</v>
      </c>
      <c r="S10" s="25">
        <f t="shared" si="13"/>
        <v>1.4148900057645575E-2</v>
      </c>
      <c r="T10" s="36">
        <f t="shared" si="6"/>
        <v>1.1851273710146826E-2</v>
      </c>
      <c r="U10" s="46">
        <f t="shared" si="7"/>
        <v>0.14094270081185201</v>
      </c>
      <c r="V10" s="5">
        <f t="shared" si="14"/>
        <v>4</v>
      </c>
      <c r="W10" s="8">
        <f t="shared" si="15"/>
        <v>5</v>
      </c>
      <c r="X10" s="8">
        <f t="shared" si="16"/>
        <v>5</v>
      </c>
      <c r="Y10" s="8">
        <f t="shared" si="17"/>
        <v>4</v>
      </c>
      <c r="Z10" s="8">
        <f t="shared" si="18"/>
        <v>3</v>
      </c>
      <c r="AA10" s="8">
        <f t="shared" si="19"/>
        <v>8</v>
      </c>
      <c r="AB10" s="8">
        <f t="shared" si="20"/>
        <v>9</v>
      </c>
      <c r="AC10" s="8">
        <f t="shared" si="21"/>
        <v>5</v>
      </c>
      <c r="AD10" s="8">
        <f t="shared" si="22"/>
        <v>8</v>
      </c>
      <c r="AE10" s="21">
        <f t="shared" si="23"/>
        <v>4</v>
      </c>
      <c r="AF10" s="10">
        <f t="shared" si="24"/>
        <v>67449</v>
      </c>
      <c r="AG10" s="22">
        <f t="shared" si="25"/>
        <v>7</v>
      </c>
      <c r="AH10" s="56">
        <f t="shared" si="9"/>
        <v>-0.22976263474987491</v>
      </c>
      <c r="AI10" s="22">
        <f t="shared" si="26"/>
        <v>49</v>
      </c>
      <c r="AJ10" s="9">
        <f t="shared" si="1"/>
        <v>-11953</v>
      </c>
      <c r="AK10" s="5">
        <f t="shared" si="27"/>
        <v>46</v>
      </c>
      <c r="AL10" s="34" t="s">
        <v>14</v>
      </c>
    </row>
    <row r="11" spans="1:38" ht="11.25" customHeight="1" x14ac:dyDescent="0.15">
      <c r="A11" s="34" t="s">
        <v>22</v>
      </c>
      <c r="B11" s="38">
        <v>3579114</v>
      </c>
      <c r="C11" s="38">
        <v>3588283</v>
      </c>
      <c r="D11" s="38">
        <v>3594547</v>
      </c>
      <c r="E11" s="38">
        <v>3594841</v>
      </c>
      <c r="F11" s="38">
        <v>3594524</v>
      </c>
      <c r="G11" s="38">
        <v>3587122</v>
      </c>
      <c r="H11" s="38">
        <v>3578141</v>
      </c>
      <c r="I11" s="38">
        <v>3573297</v>
      </c>
      <c r="J11" s="38">
        <v>3571520</v>
      </c>
      <c r="K11" s="39">
        <v>3565287</v>
      </c>
      <c r="L11" s="7">
        <f t="shared" si="10"/>
        <v>2.5618071958590782E-3</v>
      </c>
      <c r="M11" s="7">
        <f t="shared" si="11"/>
        <v>1.7456817090513166E-3</v>
      </c>
      <c r="N11" s="7">
        <f t="shared" si="2"/>
        <v>8.1790556640370937E-5</v>
      </c>
      <c r="O11" s="7">
        <f t="shared" si="3"/>
        <v>-8.8181925153252294E-5</v>
      </c>
      <c r="P11" s="7">
        <f t="shared" si="4"/>
        <v>-2.0592434492021638E-3</v>
      </c>
      <c r="Q11" s="32">
        <f t="shared" si="5"/>
        <v>-2.5036784363621223E-3</v>
      </c>
      <c r="R11" s="25">
        <f t="shared" si="12"/>
        <v>-1.3537756058243922E-3</v>
      </c>
      <c r="S11" s="25">
        <f t="shared" si="13"/>
        <v>-4.9729983261959099E-4</v>
      </c>
      <c r="T11" s="36">
        <f t="shared" si="6"/>
        <v>-1.7451953229997708E-3</v>
      </c>
      <c r="U11" s="46">
        <f t="shared" si="7"/>
        <v>-3.8632466023714729E-3</v>
      </c>
      <c r="V11" s="5">
        <f t="shared" si="14"/>
        <v>43</v>
      </c>
      <c r="W11" s="8">
        <f t="shared" si="15"/>
        <v>42</v>
      </c>
      <c r="X11" s="8">
        <f t="shared" si="16"/>
        <v>50</v>
      </c>
      <c r="Y11" s="8">
        <f t="shared" si="17"/>
        <v>46</v>
      </c>
      <c r="Z11" s="8">
        <f t="shared" si="18"/>
        <v>50</v>
      </c>
      <c r="AA11" s="8">
        <f t="shared" si="19"/>
        <v>49</v>
      </c>
      <c r="AB11" s="8">
        <f t="shared" si="20"/>
        <v>44</v>
      </c>
      <c r="AC11" s="8">
        <f t="shared" si="21"/>
        <v>43</v>
      </c>
      <c r="AD11" s="8">
        <f t="shared" si="22"/>
        <v>45</v>
      </c>
      <c r="AE11" s="21">
        <f t="shared" si="23"/>
        <v>49</v>
      </c>
      <c r="AF11" s="10">
        <f t="shared" si="24"/>
        <v>-6233</v>
      </c>
      <c r="AG11" s="22">
        <f t="shared" si="25"/>
        <v>47</v>
      </c>
      <c r="AH11" s="56">
        <f t="shared" si="9"/>
        <v>-0.12478954903801798</v>
      </c>
      <c r="AI11" s="22">
        <f t="shared" si="26"/>
        <v>43</v>
      </c>
      <c r="AJ11" s="9">
        <f t="shared" si="1"/>
        <v>-4456</v>
      </c>
      <c r="AK11" s="5">
        <f t="shared" si="27"/>
        <v>39</v>
      </c>
      <c r="AL11" s="34" t="s">
        <v>22</v>
      </c>
    </row>
    <row r="12" spans="1:38" ht="11.25" customHeight="1" x14ac:dyDescent="0.15">
      <c r="A12" s="34" t="s">
        <v>23</v>
      </c>
      <c r="B12" s="38">
        <v>899593</v>
      </c>
      <c r="C12" s="38">
        <v>907381</v>
      </c>
      <c r="D12" s="38">
        <v>915179</v>
      </c>
      <c r="E12" s="38">
        <v>923576</v>
      </c>
      <c r="F12" s="38">
        <v>932487</v>
      </c>
      <c r="G12" s="38">
        <v>941252</v>
      </c>
      <c r="H12" s="38">
        <v>948921</v>
      </c>
      <c r="I12" s="38">
        <v>956823</v>
      </c>
      <c r="J12" s="38">
        <v>965479</v>
      </c>
      <c r="K12" s="39">
        <v>973764</v>
      </c>
      <c r="L12" s="7">
        <f t="shared" si="10"/>
        <v>8.6572483334130812E-3</v>
      </c>
      <c r="M12" s="7">
        <f t="shared" si="11"/>
        <v>8.593964387616726E-3</v>
      </c>
      <c r="N12" s="7">
        <f t="shared" si="2"/>
        <v>9.175254239880859E-3</v>
      </c>
      <c r="O12" s="7">
        <f t="shared" si="3"/>
        <v>9.6483667830260522E-3</v>
      </c>
      <c r="P12" s="7">
        <f t="shared" si="4"/>
        <v>9.3995948468985624E-3</v>
      </c>
      <c r="Q12" s="32">
        <f t="shared" si="5"/>
        <v>8.1476586503932413E-3</v>
      </c>
      <c r="R12" s="25">
        <f t="shared" si="12"/>
        <v>8.3273528565601662E-3</v>
      </c>
      <c r="S12" s="25">
        <f t="shared" si="13"/>
        <v>9.0466052760018734E-3</v>
      </c>
      <c r="T12" s="36">
        <f t="shared" si="6"/>
        <v>8.5812327352536855E-3</v>
      </c>
      <c r="U12" s="46">
        <f t="shared" si="7"/>
        <v>8.2449507721825244E-2</v>
      </c>
      <c r="V12" s="5">
        <f t="shared" si="14"/>
        <v>17</v>
      </c>
      <c r="W12" s="8">
        <f t="shared" si="15"/>
        <v>18</v>
      </c>
      <c r="X12" s="8">
        <f t="shared" si="16"/>
        <v>17</v>
      </c>
      <c r="Y12" s="8">
        <f t="shared" si="17"/>
        <v>13</v>
      </c>
      <c r="Z12" s="8">
        <f t="shared" si="18"/>
        <v>15</v>
      </c>
      <c r="AA12" s="8">
        <f t="shared" si="19"/>
        <v>17</v>
      </c>
      <c r="AB12" s="8">
        <f t="shared" si="20"/>
        <v>17</v>
      </c>
      <c r="AC12" s="8">
        <f t="shared" si="21"/>
        <v>15</v>
      </c>
      <c r="AD12" s="8">
        <f t="shared" si="22"/>
        <v>12</v>
      </c>
      <c r="AE12" s="21">
        <f t="shared" si="23"/>
        <v>16</v>
      </c>
      <c r="AF12" s="10">
        <f t="shared" si="24"/>
        <v>8285</v>
      </c>
      <c r="AG12" s="22">
        <f t="shared" si="25"/>
        <v>26</v>
      </c>
      <c r="AH12" s="56">
        <f t="shared" si="9"/>
        <v>-4.653725407481879E-2</v>
      </c>
      <c r="AI12" s="22">
        <f t="shared" si="26"/>
        <v>30</v>
      </c>
      <c r="AJ12" s="9">
        <f t="shared" si="1"/>
        <v>-371</v>
      </c>
      <c r="AK12" s="5">
        <f t="shared" si="27"/>
        <v>23</v>
      </c>
      <c r="AL12" s="34" t="s">
        <v>23</v>
      </c>
    </row>
    <row r="13" spans="1:38" ht="11.25" customHeight="1" x14ac:dyDescent="0.15">
      <c r="A13" s="34" t="s">
        <v>24</v>
      </c>
      <c r="B13" s="38">
        <v>605226</v>
      </c>
      <c r="C13" s="38">
        <v>619800</v>
      </c>
      <c r="D13" s="38">
        <v>634924</v>
      </c>
      <c r="E13" s="38">
        <v>650581</v>
      </c>
      <c r="F13" s="38">
        <v>662328</v>
      </c>
      <c r="G13" s="38">
        <v>675400</v>
      </c>
      <c r="H13" s="38">
        <v>685815</v>
      </c>
      <c r="I13" s="38">
        <v>694906</v>
      </c>
      <c r="J13" s="38">
        <v>701547</v>
      </c>
      <c r="K13" s="39">
        <v>705749</v>
      </c>
      <c r="L13" s="7">
        <f t="shared" si="10"/>
        <v>2.4080260927322961E-2</v>
      </c>
      <c r="M13" s="7">
        <f t="shared" si="11"/>
        <v>2.4401419812842828E-2</v>
      </c>
      <c r="N13" s="7">
        <f t="shared" si="2"/>
        <v>2.465964430388512E-2</v>
      </c>
      <c r="O13" s="7">
        <f t="shared" si="3"/>
        <v>1.8056168255759175E-2</v>
      </c>
      <c r="P13" s="7">
        <f t="shared" si="4"/>
        <v>1.9736444782645357E-2</v>
      </c>
      <c r="Q13" s="32">
        <f t="shared" si="5"/>
        <v>1.5420491560556693E-2</v>
      </c>
      <c r="R13" s="25">
        <f t="shared" si="12"/>
        <v>1.3255761393378585E-2</v>
      </c>
      <c r="S13" s="25">
        <f t="shared" si="13"/>
        <v>9.5566882427262634E-3</v>
      </c>
      <c r="T13" s="36">
        <f t="shared" si="6"/>
        <v>5.9896200824749446E-3</v>
      </c>
      <c r="U13" s="46">
        <f t="shared" si="7"/>
        <v>0.16609167484542975</v>
      </c>
      <c r="V13" s="5">
        <f t="shared" si="14"/>
        <v>1</v>
      </c>
      <c r="W13" s="8">
        <f t="shared" si="15"/>
        <v>1</v>
      </c>
      <c r="X13" s="8">
        <f t="shared" si="16"/>
        <v>2</v>
      </c>
      <c r="Y13" s="8">
        <f t="shared" si="17"/>
        <v>3</v>
      </c>
      <c r="Z13" s="8">
        <f t="shared" si="18"/>
        <v>2</v>
      </c>
      <c r="AA13" s="8">
        <f t="shared" si="19"/>
        <v>10</v>
      </c>
      <c r="AB13" s="8">
        <f t="shared" si="20"/>
        <v>8</v>
      </c>
      <c r="AC13" s="8">
        <f t="shared" si="21"/>
        <v>12</v>
      </c>
      <c r="AD13" s="8">
        <f t="shared" si="22"/>
        <v>17</v>
      </c>
      <c r="AE13" s="21">
        <f t="shared" si="23"/>
        <v>1</v>
      </c>
      <c r="AF13" s="10">
        <f t="shared" si="24"/>
        <v>4202</v>
      </c>
      <c r="AG13" s="22">
        <f t="shared" si="25"/>
        <v>34</v>
      </c>
      <c r="AH13" s="56">
        <f t="shared" si="9"/>
        <v>-0.35670681602513188</v>
      </c>
      <c r="AI13" s="22">
        <f t="shared" si="26"/>
        <v>51</v>
      </c>
      <c r="AJ13" s="9">
        <f t="shared" si="1"/>
        <v>-2439</v>
      </c>
      <c r="AK13" s="5">
        <f t="shared" si="27"/>
        <v>35</v>
      </c>
      <c r="AL13" s="34" t="s">
        <v>24</v>
      </c>
    </row>
    <row r="14" spans="1:38" ht="11.25" customHeight="1" x14ac:dyDescent="0.15">
      <c r="A14" s="34" t="s">
        <v>25</v>
      </c>
      <c r="B14" s="38">
        <v>18845537</v>
      </c>
      <c r="C14" s="38">
        <v>19053237</v>
      </c>
      <c r="D14" s="38">
        <v>19297822</v>
      </c>
      <c r="E14" s="38">
        <v>19545621</v>
      </c>
      <c r="F14" s="38">
        <v>19845911</v>
      </c>
      <c r="G14" s="38">
        <v>20209042</v>
      </c>
      <c r="H14" s="38">
        <v>20613477</v>
      </c>
      <c r="I14" s="38">
        <v>20963613</v>
      </c>
      <c r="J14" s="38">
        <v>21244317</v>
      </c>
      <c r="K14" s="39">
        <v>21477737</v>
      </c>
      <c r="L14" s="7">
        <f t="shared" si="10"/>
        <v>1.1021177056403264E-2</v>
      </c>
      <c r="M14" s="7">
        <f t="shared" si="11"/>
        <v>1.2836926344851562E-2</v>
      </c>
      <c r="N14" s="7">
        <f t="shared" si="2"/>
        <v>1.2840775503059287E-2</v>
      </c>
      <c r="O14" s="7">
        <f t="shared" si="3"/>
        <v>1.5363543578380101E-2</v>
      </c>
      <c r="P14" s="7">
        <f t="shared" si="4"/>
        <v>1.8297522346038875E-2</v>
      </c>
      <c r="Q14" s="32">
        <f t="shared" si="5"/>
        <v>2.0012576548655847E-2</v>
      </c>
      <c r="R14" s="25">
        <f t="shared" si="12"/>
        <v>1.6985780710357501E-2</v>
      </c>
      <c r="S14" s="25">
        <f t="shared" si="13"/>
        <v>1.3390058288139439E-2</v>
      </c>
      <c r="T14" s="36">
        <f t="shared" si="6"/>
        <v>1.0987409009195259E-2</v>
      </c>
      <c r="U14" s="46">
        <f t="shared" si="7"/>
        <v>0.13967232666280616</v>
      </c>
      <c r="V14" s="5">
        <f t="shared" si="14"/>
        <v>9</v>
      </c>
      <c r="W14" s="8">
        <f t="shared" si="15"/>
        <v>7</v>
      </c>
      <c r="X14" s="8">
        <f t="shared" si="16"/>
        <v>6</v>
      </c>
      <c r="Y14" s="8">
        <f t="shared" si="17"/>
        <v>5</v>
      </c>
      <c r="Z14" s="8">
        <f t="shared" si="18"/>
        <v>5</v>
      </c>
      <c r="AA14" s="8">
        <f t="shared" si="19"/>
        <v>2</v>
      </c>
      <c r="AB14" s="8">
        <f t="shared" si="20"/>
        <v>5</v>
      </c>
      <c r="AC14" s="8">
        <f t="shared" si="21"/>
        <v>7</v>
      </c>
      <c r="AD14" s="8">
        <f t="shared" si="22"/>
        <v>9</v>
      </c>
      <c r="AE14" s="21">
        <f t="shared" si="23"/>
        <v>6</v>
      </c>
      <c r="AF14" s="10">
        <f t="shared" si="24"/>
        <v>233420</v>
      </c>
      <c r="AG14" s="22">
        <f t="shared" si="25"/>
        <v>2</v>
      </c>
      <c r="AH14" s="56">
        <f t="shared" si="9"/>
        <v>-0.240264927894418</v>
      </c>
      <c r="AI14" s="22">
        <f t="shared" si="26"/>
        <v>50</v>
      </c>
      <c r="AJ14" s="9">
        <f t="shared" si="1"/>
        <v>-47284</v>
      </c>
      <c r="AK14" s="5">
        <f t="shared" si="27"/>
        <v>50</v>
      </c>
      <c r="AL14" s="34" t="s">
        <v>25</v>
      </c>
    </row>
    <row r="15" spans="1:38" ht="11.25" customHeight="1" x14ac:dyDescent="0.15">
      <c r="A15" s="34" t="s">
        <v>26</v>
      </c>
      <c r="B15" s="38">
        <v>9711881</v>
      </c>
      <c r="C15" s="38">
        <v>9802431</v>
      </c>
      <c r="D15" s="38">
        <v>9901430</v>
      </c>
      <c r="E15" s="38">
        <v>9972479</v>
      </c>
      <c r="F15" s="38">
        <v>10067278</v>
      </c>
      <c r="G15" s="38">
        <v>10178447</v>
      </c>
      <c r="H15" s="38">
        <v>10301890</v>
      </c>
      <c r="I15" s="38">
        <v>10410330</v>
      </c>
      <c r="J15" s="38">
        <v>10511131</v>
      </c>
      <c r="K15" s="39">
        <v>10617423</v>
      </c>
      <c r="L15" s="7">
        <f t="shared" si="10"/>
        <v>9.3236315395544E-3</v>
      </c>
      <c r="M15" s="7">
        <f t="shared" si="11"/>
        <v>1.0099433497670063E-2</v>
      </c>
      <c r="N15" s="7">
        <f t="shared" si="2"/>
        <v>7.1756301867507144E-3</v>
      </c>
      <c r="O15" s="7">
        <f t="shared" si="3"/>
        <v>9.5060616322180103E-3</v>
      </c>
      <c r="P15" s="7">
        <f t="shared" si="4"/>
        <v>1.1042607544959004E-2</v>
      </c>
      <c r="Q15" s="32">
        <f t="shared" si="5"/>
        <v>1.2127881591366574E-2</v>
      </c>
      <c r="R15" s="25">
        <f t="shared" si="12"/>
        <v>1.0526223828831505E-2</v>
      </c>
      <c r="S15" s="25">
        <f t="shared" si="13"/>
        <v>9.6827862325210567E-3</v>
      </c>
      <c r="T15" s="36">
        <f t="shared" si="6"/>
        <v>1.0112327588724712E-2</v>
      </c>
      <c r="U15" s="46">
        <f t="shared" si="7"/>
        <v>9.324063999548593E-2</v>
      </c>
      <c r="V15" s="5">
        <f t="shared" si="14"/>
        <v>12</v>
      </c>
      <c r="W15" s="8">
        <f t="shared" si="15"/>
        <v>15</v>
      </c>
      <c r="X15" s="8">
        <f t="shared" si="16"/>
        <v>23</v>
      </c>
      <c r="Y15" s="8">
        <f t="shared" si="17"/>
        <v>14</v>
      </c>
      <c r="Z15" s="8">
        <f t="shared" si="18"/>
        <v>13</v>
      </c>
      <c r="AA15" s="8">
        <f t="shared" si="19"/>
        <v>13</v>
      </c>
      <c r="AB15" s="8">
        <f t="shared" si="20"/>
        <v>15</v>
      </c>
      <c r="AC15" s="8">
        <f t="shared" si="21"/>
        <v>11</v>
      </c>
      <c r="AD15" s="8">
        <f t="shared" si="22"/>
        <v>11</v>
      </c>
      <c r="AE15" s="21">
        <f t="shared" si="23"/>
        <v>14</v>
      </c>
      <c r="AF15" s="10">
        <f t="shared" si="24"/>
        <v>106292</v>
      </c>
      <c r="AG15" s="22">
        <f t="shared" si="25"/>
        <v>5</v>
      </c>
      <c r="AH15" s="56">
        <f t="shared" si="9"/>
        <v>4.2954135620365541E-2</v>
      </c>
      <c r="AI15" s="22">
        <f t="shared" si="26"/>
        <v>13</v>
      </c>
      <c r="AJ15" s="9">
        <f t="shared" si="1"/>
        <v>5491</v>
      </c>
      <c r="AK15" s="5">
        <f t="shared" si="27"/>
        <v>4</v>
      </c>
      <c r="AL15" s="34" t="s">
        <v>26</v>
      </c>
    </row>
    <row r="16" spans="1:38" ht="11.25" customHeight="1" x14ac:dyDescent="0.15">
      <c r="A16" s="34" t="s">
        <v>27</v>
      </c>
      <c r="B16" s="38">
        <v>1363963</v>
      </c>
      <c r="C16" s="38">
        <v>1379329</v>
      </c>
      <c r="D16" s="38">
        <v>1394804</v>
      </c>
      <c r="E16" s="38">
        <v>1408243</v>
      </c>
      <c r="F16" s="38">
        <v>1414538</v>
      </c>
      <c r="G16" s="38">
        <v>1422052</v>
      </c>
      <c r="H16" s="38">
        <v>1427559</v>
      </c>
      <c r="I16" s="38">
        <v>1424393</v>
      </c>
      <c r="J16" s="38">
        <v>1420593</v>
      </c>
      <c r="K16" s="39">
        <v>1415872</v>
      </c>
      <c r="L16" s="7">
        <f t="shared" si="10"/>
        <v>1.1265701488970103E-2</v>
      </c>
      <c r="M16" s="7">
        <f t="shared" si="11"/>
        <v>1.1219223260005462E-2</v>
      </c>
      <c r="N16" s="7">
        <f t="shared" si="2"/>
        <v>9.6350454974318822E-3</v>
      </c>
      <c r="O16" s="7">
        <f t="shared" si="3"/>
        <v>4.4701092070047466E-3</v>
      </c>
      <c r="P16" s="7">
        <f t="shared" si="4"/>
        <v>5.3119817212403664E-3</v>
      </c>
      <c r="Q16" s="32">
        <f t="shared" si="5"/>
        <v>3.8725728735657938E-3</v>
      </c>
      <c r="R16" s="25">
        <f t="shared" si="12"/>
        <v>-2.2177717348285109E-3</v>
      </c>
      <c r="S16" s="25">
        <f t="shared" si="13"/>
        <v>-2.667803057161855E-3</v>
      </c>
      <c r="T16" s="36">
        <f t="shared" si="6"/>
        <v>-3.3232600751939012E-3</v>
      </c>
      <c r="U16" s="46">
        <f t="shared" si="7"/>
        <v>3.8057483964007766E-2</v>
      </c>
      <c r="V16" s="5">
        <f t="shared" si="14"/>
        <v>8</v>
      </c>
      <c r="W16" s="8">
        <f t="shared" si="15"/>
        <v>12</v>
      </c>
      <c r="X16" s="8">
        <f t="shared" si="16"/>
        <v>15</v>
      </c>
      <c r="Y16" s="8">
        <f t="shared" si="17"/>
        <v>28</v>
      </c>
      <c r="Z16" s="8">
        <f t="shared" si="18"/>
        <v>24</v>
      </c>
      <c r="AA16" s="8">
        <f t="shared" si="19"/>
        <v>28</v>
      </c>
      <c r="AB16" s="8">
        <f t="shared" si="20"/>
        <v>46</v>
      </c>
      <c r="AC16" s="8">
        <f t="shared" si="21"/>
        <v>47</v>
      </c>
      <c r="AD16" s="8">
        <f t="shared" si="22"/>
        <v>47</v>
      </c>
      <c r="AE16" s="21">
        <f t="shared" si="23"/>
        <v>26</v>
      </c>
      <c r="AF16" s="10">
        <f t="shared" si="24"/>
        <v>-4721</v>
      </c>
      <c r="AG16" s="22">
        <f t="shared" si="25"/>
        <v>45</v>
      </c>
      <c r="AH16" s="56">
        <f t="shared" si="9"/>
        <v>-6.5545701803204626E-2</v>
      </c>
      <c r="AI16" s="22">
        <f t="shared" si="26"/>
        <v>35</v>
      </c>
      <c r="AJ16" s="9">
        <f t="shared" si="1"/>
        <v>-921</v>
      </c>
      <c r="AK16" s="5">
        <f t="shared" si="27"/>
        <v>29</v>
      </c>
      <c r="AL16" s="34" t="s">
        <v>27</v>
      </c>
    </row>
    <row r="17" spans="1:38" ht="11.25" customHeight="1" x14ac:dyDescent="0.15">
      <c r="A17" s="34" t="s">
        <v>28</v>
      </c>
      <c r="B17" s="38">
        <v>1570746</v>
      </c>
      <c r="C17" s="38">
        <v>1583910</v>
      </c>
      <c r="D17" s="38">
        <v>1595324</v>
      </c>
      <c r="E17" s="38">
        <v>1611206</v>
      </c>
      <c r="F17" s="38">
        <v>1631112</v>
      </c>
      <c r="G17" s="38">
        <v>1651059</v>
      </c>
      <c r="H17" s="38">
        <v>1682380</v>
      </c>
      <c r="I17" s="38">
        <v>1717715</v>
      </c>
      <c r="J17" s="38">
        <v>1750536</v>
      </c>
      <c r="K17" s="39">
        <v>1787065</v>
      </c>
      <c r="L17" s="7">
        <f t="shared" si="10"/>
        <v>8.3807311939676499E-3</v>
      </c>
      <c r="M17" s="7">
        <f t="shared" si="11"/>
        <v>7.2062175249856253E-3</v>
      </c>
      <c r="N17" s="7">
        <f t="shared" si="2"/>
        <v>9.9553444942845903E-3</v>
      </c>
      <c r="O17" s="7">
        <f t="shared" si="3"/>
        <v>1.2354720625419757E-2</v>
      </c>
      <c r="P17" s="7">
        <f t="shared" si="4"/>
        <v>1.2229080529111425E-2</v>
      </c>
      <c r="Q17" s="32">
        <f t="shared" si="5"/>
        <v>1.8970248791835953E-2</v>
      </c>
      <c r="R17" s="25">
        <f t="shared" si="12"/>
        <v>2.1002983868091629E-2</v>
      </c>
      <c r="S17" s="25">
        <f t="shared" si="13"/>
        <v>1.9107360650631788E-2</v>
      </c>
      <c r="T17" s="36">
        <f t="shared" si="6"/>
        <v>2.0867322922807574E-2</v>
      </c>
      <c r="U17" s="46">
        <f t="shared" si="7"/>
        <v>0.13771736486994079</v>
      </c>
      <c r="V17" s="5">
        <f t="shared" si="14"/>
        <v>19</v>
      </c>
      <c r="W17" s="8">
        <f t="shared" si="15"/>
        <v>24</v>
      </c>
      <c r="X17" s="8">
        <f t="shared" si="16"/>
        <v>11</v>
      </c>
      <c r="Y17" s="8">
        <f t="shared" si="17"/>
        <v>11</v>
      </c>
      <c r="Z17" s="8">
        <f t="shared" si="18"/>
        <v>12</v>
      </c>
      <c r="AA17" s="8">
        <f t="shared" si="19"/>
        <v>3</v>
      </c>
      <c r="AB17" s="8">
        <f t="shared" si="20"/>
        <v>1</v>
      </c>
      <c r="AC17" s="8">
        <f t="shared" si="21"/>
        <v>2</v>
      </c>
      <c r="AD17" s="8">
        <f t="shared" si="22"/>
        <v>1</v>
      </c>
      <c r="AE17" s="21">
        <f t="shared" si="23"/>
        <v>7</v>
      </c>
      <c r="AF17" s="10">
        <f t="shared" si="24"/>
        <v>36529</v>
      </c>
      <c r="AG17" s="22">
        <f t="shared" si="25"/>
        <v>14</v>
      </c>
      <c r="AH17" s="56">
        <f t="shared" si="9"/>
        <v>0.17599622721757857</v>
      </c>
      <c r="AI17" s="22">
        <f t="shared" si="26"/>
        <v>3</v>
      </c>
      <c r="AJ17" s="9">
        <f t="shared" si="1"/>
        <v>3708</v>
      </c>
      <c r="AK17" s="5">
        <f t="shared" si="27"/>
        <v>6</v>
      </c>
      <c r="AL17" s="34" t="s">
        <v>28</v>
      </c>
    </row>
    <row r="18" spans="1:38" ht="11.25" customHeight="1" x14ac:dyDescent="0.15">
      <c r="A18" s="34" t="s">
        <v>29</v>
      </c>
      <c r="B18" s="38">
        <v>12840503</v>
      </c>
      <c r="C18" s="38">
        <v>12867454</v>
      </c>
      <c r="D18" s="38">
        <v>12882510</v>
      </c>
      <c r="E18" s="38">
        <v>12895129</v>
      </c>
      <c r="F18" s="38">
        <v>12884493</v>
      </c>
      <c r="G18" s="38">
        <v>12858913</v>
      </c>
      <c r="H18" s="38">
        <v>12820527</v>
      </c>
      <c r="I18" s="38">
        <v>12778828</v>
      </c>
      <c r="J18" s="38">
        <v>12723071</v>
      </c>
      <c r="K18" s="39">
        <v>12671821</v>
      </c>
      <c r="L18" s="7">
        <f t="shared" si="10"/>
        <v>2.0989053154694126E-3</v>
      </c>
      <c r="M18" s="7">
        <f t="shared" si="11"/>
        <v>1.1700838409836045E-3</v>
      </c>
      <c r="N18" s="7">
        <f t="shared" si="2"/>
        <v>9.7954513522591213E-4</v>
      </c>
      <c r="O18" s="7">
        <f t="shared" si="3"/>
        <v>-8.2480756881142536E-4</v>
      </c>
      <c r="P18" s="7">
        <f t="shared" si="4"/>
        <v>-1.9853322905294402E-3</v>
      </c>
      <c r="Q18" s="32">
        <f t="shared" si="5"/>
        <v>-2.9851667866482856E-3</v>
      </c>
      <c r="R18" s="25">
        <f t="shared" si="12"/>
        <v>-3.252518402714677E-3</v>
      </c>
      <c r="S18" s="25">
        <f t="shared" si="13"/>
        <v>-4.3632326845622904E-3</v>
      </c>
      <c r="T18" s="36">
        <f t="shared" si="6"/>
        <v>-4.0281155390864409E-3</v>
      </c>
      <c r="U18" s="46">
        <f t="shared" si="7"/>
        <v>-1.3136712790768446E-2</v>
      </c>
      <c r="V18" s="5">
        <f t="shared" si="14"/>
        <v>45</v>
      </c>
      <c r="W18" s="8">
        <f t="shared" si="15"/>
        <v>46</v>
      </c>
      <c r="X18" s="8">
        <f t="shared" si="16"/>
        <v>45</v>
      </c>
      <c r="Y18" s="8">
        <f t="shared" si="17"/>
        <v>47</v>
      </c>
      <c r="Z18" s="8">
        <f t="shared" si="18"/>
        <v>49</v>
      </c>
      <c r="AA18" s="8">
        <f t="shared" si="19"/>
        <v>50</v>
      </c>
      <c r="AB18" s="8">
        <f t="shared" si="20"/>
        <v>49</v>
      </c>
      <c r="AC18" s="8">
        <f t="shared" si="21"/>
        <v>49</v>
      </c>
      <c r="AD18" s="8">
        <f t="shared" si="22"/>
        <v>49</v>
      </c>
      <c r="AE18" s="21">
        <f t="shared" si="23"/>
        <v>50</v>
      </c>
      <c r="AF18" s="10">
        <f t="shared" si="24"/>
        <v>-51250</v>
      </c>
      <c r="AG18" s="22">
        <f t="shared" si="25"/>
        <v>50</v>
      </c>
      <c r="AH18" s="56">
        <f t="shared" si="9"/>
        <v>3.3511714547584948E-2</v>
      </c>
      <c r="AI18" s="22">
        <f t="shared" si="26"/>
        <v>14</v>
      </c>
      <c r="AJ18" s="9">
        <f t="shared" si="1"/>
        <v>4507</v>
      </c>
      <c r="AK18" s="5">
        <f t="shared" si="27"/>
        <v>5</v>
      </c>
      <c r="AL18" s="34" t="s">
        <v>29</v>
      </c>
    </row>
    <row r="19" spans="1:38" ht="11.25" customHeight="1" x14ac:dyDescent="0.15">
      <c r="A19" s="34" t="s">
        <v>30</v>
      </c>
      <c r="B19" s="38">
        <v>6490432</v>
      </c>
      <c r="C19" s="38">
        <v>6516528</v>
      </c>
      <c r="D19" s="38">
        <v>6537703</v>
      </c>
      <c r="E19" s="38">
        <v>6568713</v>
      </c>
      <c r="F19" s="38">
        <v>6593644</v>
      </c>
      <c r="G19" s="38">
        <v>6608422</v>
      </c>
      <c r="H19" s="38">
        <v>6634304</v>
      </c>
      <c r="I19" s="38">
        <v>6658078</v>
      </c>
      <c r="J19" s="38">
        <v>6695497</v>
      </c>
      <c r="K19" s="39">
        <v>6732219</v>
      </c>
      <c r="L19" s="7">
        <f t="shared" si="10"/>
        <v>4.0206876830386484E-3</v>
      </c>
      <c r="M19" s="7">
        <f t="shared" si="11"/>
        <v>3.2494297576868281E-3</v>
      </c>
      <c r="N19" s="7">
        <f t="shared" si="2"/>
        <v>4.7432561558700126E-3</v>
      </c>
      <c r="O19" s="7">
        <f t="shared" si="3"/>
        <v>3.795416240593763E-3</v>
      </c>
      <c r="P19" s="7">
        <f t="shared" si="4"/>
        <v>2.2412493000836253E-3</v>
      </c>
      <c r="Q19" s="32">
        <f t="shared" si="5"/>
        <v>3.9165174378996692E-3</v>
      </c>
      <c r="R19" s="25">
        <f t="shared" si="12"/>
        <v>3.5834957216311913E-3</v>
      </c>
      <c r="S19" s="25">
        <f t="shared" si="13"/>
        <v>5.6200903624139542E-3</v>
      </c>
      <c r="T19" s="36">
        <f t="shared" si="6"/>
        <v>5.4845816524149438E-3</v>
      </c>
      <c r="U19" s="46">
        <f t="shared" si="7"/>
        <v>3.7252836174849424E-2</v>
      </c>
      <c r="V19" s="5">
        <f t="shared" si="14"/>
        <v>34</v>
      </c>
      <c r="W19" s="8">
        <f t="shared" si="15"/>
        <v>36</v>
      </c>
      <c r="X19" s="8">
        <f t="shared" si="16"/>
        <v>31</v>
      </c>
      <c r="Y19" s="8">
        <f t="shared" si="17"/>
        <v>30</v>
      </c>
      <c r="Z19" s="8">
        <f t="shared" si="18"/>
        <v>35</v>
      </c>
      <c r="AA19" s="8">
        <f t="shared" si="19"/>
        <v>27</v>
      </c>
      <c r="AB19" s="8">
        <f t="shared" si="20"/>
        <v>25</v>
      </c>
      <c r="AC19" s="8">
        <f t="shared" si="21"/>
        <v>19</v>
      </c>
      <c r="AD19" s="8">
        <f t="shared" si="22"/>
        <v>19</v>
      </c>
      <c r="AE19" s="21">
        <f t="shared" si="23"/>
        <v>27</v>
      </c>
      <c r="AF19" s="10">
        <f t="shared" si="24"/>
        <v>36722</v>
      </c>
      <c r="AG19" s="22">
        <f t="shared" si="25"/>
        <v>13</v>
      </c>
      <c r="AH19" s="56">
        <f t="shared" si="9"/>
        <v>-1.3550870999901043E-2</v>
      </c>
      <c r="AI19" s="22">
        <f t="shared" si="26"/>
        <v>22</v>
      </c>
      <c r="AJ19" s="9">
        <f t="shared" si="1"/>
        <v>-697</v>
      </c>
      <c r="AK19" s="5">
        <f t="shared" si="27"/>
        <v>27</v>
      </c>
      <c r="AL19" s="34" t="s">
        <v>30</v>
      </c>
    </row>
    <row r="20" spans="1:38" ht="11.25" customHeight="1" x14ac:dyDescent="0.15">
      <c r="A20" s="34" t="s">
        <v>15</v>
      </c>
      <c r="B20" s="38">
        <v>3050745</v>
      </c>
      <c r="C20" s="38">
        <v>3066336</v>
      </c>
      <c r="D20" s="38">
        <v>3076190</v>
      </c>
      <c r="E20" s="38">
        <v>3092997</v>
      </c>
      <c r="F20" s="38">
        <v>3109350</v>
      </c>
      <c r="G20" s="38">
        <v>3120960</v>
      </c>
      <c r="H20" s="38">
        <v>3131371</v>
      </c>
      <c r="I20" s="38">
        <v>3141550</v>
      </c>
      <c r="J20" s="38">
        <v>3148618</v>
      </c>
      <c r="K20" s="39">
        <v>3155070</v>
      </c>
      <c r="L20" s="7">
        <f t="shared" si="10"/>
        <v>5.1105549628041036E-3</v>
      </c>
      <c r="M20" s="7">
        <f t="shared" si="11"/>
        <v>3.2136073802739862E-3</v>
      </c>
      <c r="N20" s="7">
        <f t="shared" si="2"/>
        <v>5.4635766971480315E-3</v>
      </c>
      <c r="O20" s="7">
        <f t="shared" si="3"/>
        <v>5.2871050311396051E-3</v>
      </c>
      <c r="P20" s="7">
        <f t="shared" si="4"/>
        <v>3.7338993680351429E-3</v>
      </c>
      <c r="Q20" s="32">
        <f t="shared" si="5"/>
        <v>3.335832564339114E-3</v>
      </c>
      <c r="R20" s="25">
        <f t="shared" si="12"/>
        <v>3.2506528290643377E-3</v>
      </c>
      <c r="S20" s="25">
        <f t="shared" si="13"/>
        <v>2.2498448218235545E-3</v>
      </c>
      <c r="T20" s="36">
        <f t="shared" si="6"/>
        <v>2.0491529934720809E-3</v>
      </c>
      <c r="U20" s="46">
        <f t="shared" si="7"/>
        <v>3.4196565101311416E-2</v>
      </c>
      <c r="V20" s="5">
        <f t="shared" si="14"/>
        <v>31</v>
      </c>
      <c r="W20" s="8">
        <f t="shared" si="15"/>
        <v>37</v>
      </c>
      <c r="X20" s="8">
        <f t="shared" si="16"/>
        <v>29</v>
      </c>
      <c r="Y20" s="8">
        <f t="shared" si="17"/>
        <v>26</v>
      </c>
      <c r="Z20" s="8">
        <f t="shared" si="18"/>
        <v>29</v>
      </c>
      <c r="AA20" s="8">
        <f t="shared" si="19"/>
        <v>29</v>
      </c>
      <c r="AB20" s="8">
        <f t="shared" si="20"/>
        <v>27</v>
      </c>
      <c r="AC20" s="8">
        <f t="shared" si="21"/>
        <v>33</v>
      </c>
      <c r="AD20" s="8">
        <f t="shared" si="22"/>
        <v>30</v>
      </c>
      <c r="AE20" s="21">
        <f t="shared" si="23"/>
        <v>28</v>
      </c>
      <c r="AF20" s="10">
        <f t="shared" si="24"/>
        <v>6452</v>
      </c>
      <c r="AG20" s="22">
        <f t="shared" si="25"/>
        <v>30</v>
      </c>
      <c r="AH20" s="56">
        <f t="shared" si="9"/>
        <v>-2.0069182835147359E-2</v>
      </c>
      <c r="AI20" s="22">
        <f t="shared" si="26"/>
        <v>23</v>
      </c>
      <c r="AJ20" s="9">
        <f t="shared" si="1"/>
        <v>-616</v>
      </c>
      <c r="AK20" s="5">
        <f t="shared" si="27"/>
        <v>25</v>
      </c>
      <c r="AL20" s="34" t="s">
        <v>15</v>
      </c>
    </row>
    <row r="21" spans="1:38" ht="11.25" customHeight="1" x14ac:dyDescent="0.15">
      <c r="A21" s="34" t="s">
        <v>16</v>
      </c>
      <c r="B21" s="38">
        <v>2858190</v>
      </c>
      <c r="C21" s="38">
        <v>2869225</v>
      </c>
      <c r="D21" s="38">
        <v>2885257</v>
      </c>
      <c r="E21" s="38">
        <v>2893212</v>
      </c>
      <c r="F21" s="38">
        <v>2900475</v>
      </c>
      <c r="G21" s="38">
        <v>2909011</v>
      </c>
      <c r="H21" s="38">
        <v>2910844</v>
      </c>
      <c r="I21" s="38">
        <v>2908718</v>
      </c>
      <c r="J21" s="38">
        <v>2911359</v>
      </c>
      <c r="K21" s="39">
        <v>2913314</v>
      </c>
      <c r="L21" s="7">
        <f t="shared" si="10"/>
        <v>3.8608350039710526E-3</v>
      </c>
      <c r="M21" s="7">
        <f t="shared" si="11"/>
        <v>5.5875715567792472E-3</v>
      </c>
      <c r="N21" s="7">
        <f t="shared" si="2"/>
        <v>2.7571200763052417E-3</v>
      </c>
      <c r="O21" s="7">
        <f t="shared" si="3"/>
        <v>2.5103587293291429E-3</v>
      </c>
      <c r="P21" s="7">
        <f t="shared" si="4"/>
        <v>2.9429662382884914E-3</v>
      </c>
      <c r="Q21" s="32">
        <f t="shared" si="5"/>
        <v>6.301110583630809E-4</v>
      </c>
      <c r="R21" s="25">
        <f t="shared" si="12"/>
        <v>-7.3037235935691225E-4</v>
      </c>
      <c r="S21" s="25">
        <f t="shared" si="13"/>
        <v>9.0796013914040685E-4</v>
      </c>
      <c r="T21" s="36">
        <f t="shared" si="6"/>
        <v>6.7150770482093947E-4</v>
      </c>
      <c r="U21" s="46">
        <f t="shared" si="7"/>
        <v>1.9286331559483338E-2</v>
      </c>
      <c r="V21" s="5">
        <f t="shared" ref="V21:V55" si="28">RANK(L21,L$5:L$55)</f>
        <v>35</v>
      </c>
      <c r="W21" s="8">
        <f t="shared" ref="W21:W55" si="29">RANK(M21,M$5:M$55)</f>
        <v>29</v>
      </c>
      <c r="X21" s="8">
        <f t="shared" ref="X21:X55" si="30">RANK(N21,N$5:N$55)</f>
        <v>35</v>
      </c>
      <c r="Y21" s="8">
        <f t="shared" ref="Y21:Y55" si="31">RANK(O21,O$5:O$55)</f>
        <v>34</v>
      </c>
      <c r="Z21" s="8">
        <f t="shared" ref="Z21:Z55" si="32">RANK(P21,P$5:P$55)</f>
        <v>31</v>
      </c>
      <c r="AA21" s="8">
        <f t="shared" ref="AA21:AA55" si="33">RANK(Q21,Q$5:Q$55)</f>
        <v>41</v>
      </c>
      <c r="AB21" s="8">
        <f t="shared" si="20"/>
        <v>42</v>
      </c>
      <c r="AC21" s="8">
        <f t="shared" si="21"/>
        <v>39</v>
      </c>
      <c r="AD21" s="8">
        <f t="shared" si="22"/>
        <v>39</v>
      </c>
      <c r="AE21" s="21">
        <f t="shared" si="23"/>
        <v>38</v>
      </c>
      <c r="AF21" s="10">
        <f t="shared" si="24"/>
        <v>1955</v>
      </c>
      <c r="AG21" s="22">
        <f t="shared" si="25"/>
        <v>38</v>
      </c>
      <c r="AH21" s="56">
        <f t="shared" si="9"/>
        <v>-2.3645243431946739E-2</v>
      </c>
      <c r="AI21" s="22">
        <f t="shared" si="26"/>
        <v>24</v>
      </c>
      <c r="AJ21" s="9">
        <f t="shared" si="1"/>
        <v>-686</v>
      </c>
      <c r="AK21" s="5">
        <f t="shared" si="27"/>
        <v>26</v>
      </c>
      <c r="AL21" s="34" t="s">
        <v>16</v>
      </c>
    </row>
    <row r="22" spans="1:38" ht="11.25" customHeight="1" x14ac:dyDescent="0.15">
      <c r="A22" s="34" t="s">
        <v>31</v>
      </c>
      <c r="B22" s="38">
        <v>4348181</v>
      </c>
      <c r="C22" s="38">
        <v>4369821</v>
      </c>
      <c r="D22" s="38">
        <v>4386346</v>
      </c>
      <c r="E22" s="38">
        <v>4404659</v>
      </c>
      <c r="F22" s="38">
        <v>4414349</v>
      </c>
      <c r="G22" s="38">
        <v>4425976</v>
      </c>
      <c r="H22" s="38">
        <v>4438182</v>
      </c>
      <c r="I22" s="38">
        <v>4452268</v>
      </c>
      <c r="J22" s="38">
        <v>4461153</v>
      </c>
      <c r="K22" s="39">
        <v>4467673</v>
      </c>
      <c r="L22" s="7">
        <f t="shared" si="10"/>
        <v>4.9767937443265797E-3</v>
      </c>
      <c r="M22" s="7">
        <f t="shared" si="11"/>
        <v>3.7816194301780737E-3</v>
      </c>
      <c r="N22" s="7">
        <f t="shared" si="2"/>
        <v>4.175001242492149E-3</v>
      </c>
      <c r="O22" s="7">
        <f t="shared" si="3"/>
        <v>2.1999432873236469E-3</v>
      </c>
      <c r="P22" s="7">
        <f t="shared" si="4"/>
        <v>2.6339104588242179E-3</v>
      </c>
      <c r="Q22" s="32">
        <f t="shared" si="5"/>
        <v>2.7578098028548936E-3</v>
      </c>
      <c r="R22" s="25">
        <f t="shared" si="12"/>
        <v>3.1738220739934153E-3</v>
      </c>
      <c r="S22" s="25">
        <f t="shared" si="13"/>
        <v>1.995612123978141E-3</v>
      </c>
      <c r="T22" s="36">
        <f t="shared" si="6"/>
        <v>1.461505579387179E-3</v>
      </c>
      <c r="U22" s="46">
        <f t="shared" si="7"/>
        <v>2.7480916732767202E-2</v>
      </c>
      <c r="V22" s="5">
        <f t="shared" si="28"/>
        <v>33</v>
      </c>
      <c r="W22" s="8">
        <f t="shared" si="29"/>
        <v>32</v>
      </c>
      <c r="X22" s="8">
        <f t="shared" si="30"/>
        <v>32</v>
      </c>
      <c r="Y22" s="8">
        <f t="shared" si="31"/>
        <v>37</v>
      </c>
      <c r="Z22" s="8">
        <f t="shared" si="32"/>
        <v>32</v>
      </c>
      <c r="AA22" s="8">
        <f t="shared" si="33"/>
        <v>32</v>
      </c>
      <c r="AB22" s="8">
        <f t="shared" si="20"/>
        <v>29</v>
      </c>
      <c r="AC22" s="8">
        <f t="shared" si="21"/>
        <v>34</v>
      </c>
      <c r="AD22" s="8">
        <f t="shared" si="22"/>
        <v>34</v>
      </c>
      <c r="AE22" s="21">
        <f t="shared" si="23"/>
        <v>31</v>
      </c>
      <c r="AF22" s="10">
        <f t="shared" si="24"/>
        <v>6520</v>
      </c>
      <c r="AG22" s="22">
        <f t="shared" si="25"/>
        <v>29</v>
      </c>
      <c r="AH22" s="56">
        <f t="shared" si="9"/>
        <v>-5.3410654459096207E-2</v>
      </c>
      <c r="AI22" s="22">
        <f t="shared" si="26"/>
        <v>33</v>
      </c>
      <c r="AJ22" s="9">
        <f t="shared" si="1"/>
        <v>-2365</v>
      </c>
      <c r="AK22" s="5">
        <f t="shared" si="27"/>
        <v>33</v>
      </c>
      <c r="AL22" s="34" t="s">
        <v>31</v>
      </c>
    </row>
    <row r="23" spans="1:38" ht="11.25" customHeight="1" x14ac:dyDescent="0.15">
      <c r="A23" s="34" t="s">
        <v>32</v>
      </c>
      <c r="B23" s="38">
        <v>4544532</v>
      </c>
      <c r="C23" s="38">
        <v>4575625</v>
      </c>
      <c r="D23" s="38">
        <v>4600972</v>
      </c>
      <c r="E23" s="38">
        <v>4624527</v>
      </c>
      <c r="F23" s="38">
        <v>4644013</v>
      </c>
      <c r="G23" s="38">
        <v>4664628</v>
      </c>
      <c r="H23" s="38">
        <v>4678135</v>
      </c>
      <c r="I23" s="38">
        <v>4670560</v>
      </c>
      <c r="J23" s="38">
        <v>4659690</v>
      </c>
      <c r="K23" s="39">
        <v>4648794</v>
      </c>
      <c r="L23" s="7">
        <f t="shared" si="10"/>
        <v>6.8418486215962027E-3</v>
      </c>
      <c r="M23" s="7">
        <f t="shared" si="11"/>
        <v>5.5395710968446643E-3</v>
      </c>
      <c r="N23" s="7">
        <f t="shared" si="2"/>
        <v>5.1195703864312936E-3</v>
      </c>
      <c r="O23" s="7">
        <f t="shared" si="3"/>
        <v>4.213620117257344E-3</v>
      </c>
      <c r="P23" s="7">
        <f t="shared" si="4"/>
        <v>4.439048727899797E-3</v>
      </c>
      <c r="Q23" s="32">
        <f t="shared" si="5"/>
        <v>2.8956221160616469E-3</v>
      </c>
      <c r="R23" s="25">
        <f t="shared" si="12"/>
        <v>-1.6192350156633006E-3</v>
      </c>
      <c r="S23" s="25">
        <f t="shared" si="13"/>
        <v>-2.3273440443972726E-3</v>
      </c>
      <c r="T23" s="36">
        <f t="shared" si="6"/>
        <v>-2.3383529805630632E-3</v>
      </c>
      <c r="U23" s="46">
        <f t="shared" si="7"/>
        <v>2.2942296368470894E-2</v>
      </c>
      <c r="V23" s="5">
        <f t="shared" si="28"/>
        <v>25</v>
      </c>
      <c r="W23" s="8">
        <f t="shared" si="29"/>
        <v>30</v>
      </c>
      <c r="X23" s="8">
        <f t="shared" si="30"/>
        <v>30</v>
      </c>
      <c r="Y23" s="8">
        <f t="shared" si="31"/>
        <v>29</v>
      </c>
      <c r="Z23" s="8">
        <f t="shared" si="32"/>
        <v>28</v>
      </c>
      <c r="AA23" s="8">
        <f t="shared" si="33"/>
        <v>31</v>
      </c>
      <c r="AB23" s="8">
        <f t="shared" si="20"/>
        <v>45</v>
      </c>
      <c r="AC23" s="8">
        <f t="shared" si="21"/>
        <v>45</v>
      </c>
      <c r="AD23" s="8">
        <f t="shared" si="22"/>
        <v>46</v>
      </c>
      <c r="AE23" s="21">
        <f t="shared" si="23"/>
        <v>37</v>
      </c>
      <c r="AF23" s="10">
        <f t="shared" si="24"/>
        <v>-10896</v>
      </c>
      <c r="AG23" s="22">
        <f t="shared" si="25"/>
        <v>48</v>
      </c>
      <c r="AH23" s="56">
        <f t="shared" si="9"/>
        <v>-1.1008936165790573E-3</v>
      </c>
      <c r="AI23" s="22">
        <f t="shared" si="26"/>
        <v>19</v>
      </c>
      <c r="AJ23" s="9">
        <f t="shared" si="1"/>
        <v>-26</v>
      </c>
      <c r="AK23" s="5">
        <f t="shared" si="27"/>
        <v>19</v>
      </c>
      <c r="AL23" s="34" t="s">
        <v>32</v>
      </c>
    </row>
    <row r="24" spans="1:38" ht="11.25" customHeight="1" x14ac:dyDescent="0.15">
      <c r="A24" s="34" t="s">
        <v>33</v>
      </c>
      <c r="B24" s="38">
        <v>1327629</v>
      </c>
      <c r="C24" s="38">
        <v>1328284</v>
      </c>
      <c r="D24" s="38">
        <v>1327729</v>
      </c>
      <c r="E24" s="38">
        <v>1328009</v>
      </c>
      <c r="F24" s="38">
        <v>1330513</v>
      </c>
      <c r="G24" s="38">
        <v>1328262</v>
      </c>
      <c r="H24" s="38">
        <v>1331317</v>
      </c>
      <c r="I24" s="38">
        <v>1334612</v>
      </c>
      <c r="J24" s="38">
        <v>1339057</v>
      </c>
      <c r="K24" s="39">
        <v>1344212</v>
      </c>
      <c r="L24" s="7">
        <f t="shared" si="10"/>
        <v>4.9336072050243374E-4</v>
      </c>
      <c r="M24" s="7">
        <f t="shared" si="11"/>
        <v>-4.1783233103764861E-4</v>
      </c>
      <c r="N24" s="7">
        <f t="shared" si="2"/>
        <v>2.1088640829569627E-4</v>
      </c>
      <c r="O24" s="7">
        <f t="shared" si="3"/>
        <v>1.8855293902375614E-3</v>
      </c>
      <c r="P24" s="7">
        <f t="shared" si="4"/>
        <v>-1.6918286405318561E-3</v>
      </c>
      <c r="Q24" s="32">
        <f t="shared" si="5"/>
        <v>2.2999980425548738E-3</v>
      </c>
      <c r="R24" s="25">
        <f t="shared" si="12"/>
        <v>2.4749928078737771E-3</v>
      </c>
      <c r="S24" s="25">
        <f t="shared" si="13"/>
        <v>3.3305559967991005E-3</v>
      </c>
      <c r="T24" s="36">
        <f t="shared" si="6"/>
        <v>3.8497240968831115E-3</v>
      </c>
      <c r="U24" s="46">
        <f t="shared" si="7"/>
        <v>1.2490688287164486E-2</v>
      </c>
      <c r="V24" s="5">
        <f t="shared" si="28"/>
        <v>49</v>
      </c>
      <c r="W24" s="8">
        <f t="shared" si="29"/>
        <v>50</v>
      </c>
      <c r="X24" s="8">
        <f t="shared" si="30"/>
        <v>48</v>
      </c>
      <c r="Y24" s="8">
        <f t="shared" si="31"/>
        <v>38</v>
      </c>
      <c r="Z24" s="8">
        <f t="shared" si="32"/>
        <v>48</v>
      </c>
      <c r="AA24" s="8">
        <f t="shared" si="33"/>
        <v>35</v>
      </c>
      <c r="AB24" s="8">
        <f t="shared" si="20"/>
        <v>31</v>
      </c>
      <c r="AC24" s="8">
        <f t="shared" si="21"/>
        <v>24</v>
      </c>
      <c r="AD24" s="8">
        <f t="shared" si="22"/>
        <v>25</v>
      </c>
      <c r="AE24" s="21">
        <f t="shared" si="23"/>
        <v>41</v>
      </c>
      <c r="AF24" s="10">
        <f t="shared" si="24"/>
        <v>5155</v>
      </c>
      <c r="AG24" s="22">
        <f t="shared" si="25"/>
        <v>33</v>
      </c>
      <c r="AH24" s="56">
        <f t="shared" si="9"/>
        <v>5.1916810008401093E-2</v>
      </c>
      <c r="AI24" s="22">
        <f t="shared" si="26"/>
        <v>11</v>
      </c>
      <c r="AJ24" s="9">
        <f t="shared" si="1"/>
        <v>710</v>
      </c>
      <c r="AK24" s="5">
        <f t="shared" si="27"/>
        <v>16</v>
      </c>
      <c r="AL24" s="34" t="s">
        <v>33</v>
      </c>
    </row>
    <row r="25" spans="1:38" ht="11.25" customHeight="1" x14ac:dyDescent="0.15">
      <c r="A25" s="34" t="s">
        <v>34</v>
      </c>
      <c r="B25" s="38">
        <v>5788645</v>
      </c>
      <c r="C25" s="38">
        <v>5839419</v>
      </c>
      <c r="D25" s="38">
        <v>5886992</v>
      </c>
      <c r="E25" s="38">
        <v>5923188</v>
      </c>
      <c r="F25" s="38">
        <v>5957283</v>
      </c>
      <c r="G25" s="38">
        <v>5985562</v>
      </c>
      <c r="H25" s="38">
        <v>6003323</v>
      </c>
      <c r="I25" s="38">
        <v>6023868</v>
      </c>
      <c r="J25" s="38">
        <v>6035802</v>
      </c>
      <c r="K25" s="39">
        <v>6045680</v>
      </c>
      <c r="L25" s="7">
        <f t="shared" si="10"/>
        <v>8.7713100388777665E-3</v>
      </c>
      <c r="M25" s="7">
        <f t="shared" si="11"/>
        <v>8.1468721460131732E-3</v>
      </c>
      <c r="N25" s="7">
        <f t="shared" si="2"/>
        <v>6.1484710697754519E-3</v>
      </c>
      <c r="O25" s="7">
        <f t="shared" si="3"/>
        <v>5.7561907540331081E-3</v>
      </c>
      <c r="P25" s="7">
        <f t="shared" si="4"/>
        <v>4.7469626673770637E-3</v>
      </c>
      <c r="Q25" s="32">
        <f t="shared" si="5"/>
        <v>2.9673069964022414E-3</v>
      </c>
      <c r="R25" s="25">
        <f t="shared" si="12"/>
        <v>3.4222712987457271E-3</v>
      </c>
      <c r="S25" s="25">
        <f t="shared" si="13"/>
        <v>1.9811191081875457E-3</v>
      </c>
      <c r="T25" s="36">
        <f t="shared" si="6"/>
        <v>1.6365679324801263E-3</v>
      </c>
      <c r="U25" s="46">
        <f t="shared" si="7"/>
        <v>4.4403310273820606E-2</v>
      </c>
      <c r="V25" s="5">
        <f t="shared" si="28"/>
        <v>15</v>
      </c>
      <c r="W25" s="8">
        <f t="shared" si="29"/>
        <v>21</v>
      </c>
      <c r="X25" s="8">
        <f t="shared" si="30"/>
        <v>27</v>
      </c>
      <c r="Y25" s="8">
        <f t="shared" si="31"/>
        <v>25</v>
      </c>
      <c r="Z25" s="8">
        <f t="shared" si="32"/>
        <v>26</v>
      </c>
      <c r="AA25" s="8">
        <f t="shared" si="33"/>
        <v>30</v>
      </c>
      <c r="AB25" s="8">
        <f t="shared" si="20"/>
        <v>26</v>
      </c>
      <c r="AC25" s="8">
        <f t="shared" si="21"/>
        <v>35</v>
      </c>
      <c r="AD25" s="8">
        <f t="shared" si="22"/>
        <v>33</v>
      </c>
      <c r="AE25" s="21">
        <f t="shared" si="23"/>
        <v>25</v>
      </c>
      <c r="AF25" s="10">
        <f t="shared" si="24"/>
        <v>9878</v>
      </c>
      <c r="AG25" s="22">
        <f t="shared" si="25"/>
        <v>23</v>
      </c>
      <c r="AH25" s="56">
        <f t="shared" si="9"/>
        <v>-3.4455117570741933E-2</v>
      </c>
      <c r="AI25" s="22">
        <f t="shared" si="26"/>
        <v>27</v>
      </c>
      <c r="AJ25" s="9">
        <f t="shared" si="1"/>
        <v>-2056</v>
      </c>
      <c r="AK25" s="5">
        <f t="shared" si="27"/>
        <v>31</v>
      </c>
      <c r="AL25" s="34" t="s">
        <v>34</v>
      </c>
    </row>
    <row r="26" spans="1:38" ht="11.25" customHeight="1" x14ac:dyDescent="0.15">
      <c r="A26" s="34" t="s">
        <v>35</v>
      </c>
      <c r="B26" s="38">
        <v>6566307</v>
      </c>
      <c r="C26" s="38">
        <v>6613583</v>
      </c>
      <c r="D26" s="38">
        <v>6663005</v>
      </c>
      <c r="E26" s="38">
        <v>6713315</v>
      </c>
      <c r="F26" s="38">
        <v>6762596</v>
      </c>
      <c r="G26" s="38">
        <v>6794228</v>
      </c>
      <c r="H26" s="38">
        <v>6823608</v>
      </c>
      <c r="I26" s="38">
        <v>6859789</v>
      </c>
      <c r="J26" s="38">
        <v>6882635</v>
      </c>
      <c r="K26" s="39">
        <v>6892503</v>
      </c>
      <c r="L26" s="7">
        <f t="shared" si="10"/>
        <v>7.1997852065095458E-3</v>
      </c>
      <c r="M26" s="7">
        <f t="shared" si="11"/>
        <v>7.4728025640564688E-3</v>
      </c>
      <c r="N26" s="7">
        <f t="shared" si="2"/>
        <v>7.5506471929707164E-3</v>
      </c>
      <c r="O26" s="7">
        <f t="shared" si="3"/>
        <v>7.340784694297886E-3</v>
      </c>
      <c r="P26" s="7">
        <f t="shared" si="4"/>
        <v>4.6774936725482164E-3</v>
      </c>
      <c r="Q26" s="32">
        <f t="shared" si="5"/>
        <v>4.3242587678835598E-3</v>
      </c>
      <c r="R26" s="25">
        <f t="shared" si="12"/>
        <v>5.3023268628560327E-3</v>
      </c>
      <c r="S26" s="25">
        <f t="shared" si="13"/>
        <v>3.3304231369215564E-3</v>
      </c>
      <c r="T26" s="36">
        <f t="shared" si="6"/>
        <v>1.4337532064390146E-3</v>
      </c>
      <c r="U26" s="46">
        <f t="shared" si="7"/>
        <v>4.9677238667031665E-2</v>
      </c>
      <c r="V26" s="5">
        <f t="shared" si="28"/>
        <v>23</v>
      </c>
      <c r="W26" s="8">
        <f t="shared" si="29"/>
        <v>23</v>
      </c>
      <c r="X26" s="8">
        <f t="shared" si="30"/>
        <v>22</v>
      </c>
      <c r="Y26" s="8">
        <f t="shared" si="31"/>
        <v>20</v>
      </c>
      <c r="Z26" s="8">
        <f t="shared" si="32"/>
        <v>27</v>
      </c>
      <c r="AA26" s="8">
        <f t="shared" si="33"/>
        <v>24</v>
      </c>
      <c r="AB26" s="8">
        <f t="shared" si="20"/>
        <v>21</v>
      </c>
      <c r="AC26" s="8">
        <f t="shared" si="21"/>
        <v>25</v>
      </c>
      <c r="AD26" s="8">
        <f t="shared" si="22"/>
        <v>35</v>
      </c>
      <c r="AE26" s="21">
        <f t="shared" si="23"/>
        <v>24</v>
      </c>
      <c r="AF26" s="10">
        <f t="shared" si="24"/>
        <v>9868</v>
      </c>
      <c r="AG26" s="22">
        <f t="shared" si="25"/>
        <v>24</v>
      </c>
      <c r="AH26" s="56">
        <f t="shared" si="9"/>
        <v>-0.18966699304825418</v>
      </c>
      <c r="AI26" s="22">
        <f t="shared" si="26"/>
        <v>48</v>
      </c>
      <c r="AJ26" s="9">
        <f t="shared" si="1"/>
        <v>-12978</v>
      </c>
      <c r="AK26" s="5">
        <f t="shared" si="27"/>
        <v>48</v>
      </c>
      <c r="AL26" s="34" t="s">
        <v>35</v>
      </c>
    </row>
    <row r="27" spans="1:38" ht="11.25" customHeight="1" x14ac:dyDescent="0.15">
      <c r="A27" s="34" t="s">
        <v>36</v>
      </c>
      <c r="B27" s="38">
        <v>9877510</v>
      </c>
      <c r="C27" s="38">
        <v>9882412</v>
      </c>
      <c r="D27" s="38">
        <v>9897145</v>
      </c>
      <c r="E27" s="38">
        <v>9913065</v>
      </c>
      <c r="F27" s="38">
        <v>9929848</v>
      </c>
      <c r="G27" s="38">
        <v>9931715</v>
      </c>
      <c r="H27" s="38">
        <v>9950571</v>
      </c>
      <c r="I27" s="38">
        <v>9973114</v>
      </c>
      <c r="J27" s="38">
        <v>9984072</v>
      </c>
      <c r="K27" s="39">
        <v>9986857</v>
      </c>
      <c r="L27" s="7">
        <f t="shared" si="10"/>
        <v>4.9627892049719513E-4</v>
      </c>
      <c r="M27" s="7">
        <f t="shared" si="11"/>
        <v>1.4908303762279917E-3</v>
      </c>
      <c r="N27" s="7">
        <f t="shared" si="2"/>
        <v>1.6085446863716157E-3</v>
      </c>
      <c r="O27" s="7">
        <f t="shared" si="3"/>
        <v>1.6930182541927685E-3</v>
      </c>
      <c r="P27" s="7">
        <f t="shared" si="4"/>
        <v>1.880189908243235E-4</v>
      </c>
      <c r="Q27" s="32">
        <f t="shared" si="5"/>
        <v>1.8985643466409297E-3</v>
      </c>
      <c r="R27" s="25">
        <f t="shared" si="12"/>
        <v>2.2654981307101973E-3</v>
      </c>
      <c r="S27" s="25">
        <f t="shared" si="13"/>
        <v>1.0987541103009146E-3</v>
      </c>
      <c r="T27" s="36">
        <f t="shared" si="6"/>
        <v>2.7894430248509572E-4</v>
      </c>
      <c r="U27" s="46">
        <f t="shared" si="7"/>
        <v>1.107030010599841E-2</v>
      </c>
      <c r="V27" s="5">
        <f t="shared" si="28"/>
        <v>48</v>
      </c>
      <c r="W27" s="8">
        <f t="shared" si="29"/>
        <v>45</v>
      </c>
      <c r="X27" s="8">
        <f t="shared" si="30"/>
        <v>43</v>
      </c>
      <c r="Y27" s="8">
        <f t="shared" si="31"/>
        <v>39</v>
      </c>
      <c r="Z27" s="8">
        <f t="shared" si="32"/>
        <v>41</v>
      </c>
      <c r="AA27" s="8">
        <f t="shared" si="33"/>
        <v>37</v>
      </c>
      <c r="AB27" s="8">
        <f t="shared" si="20"/>
        <v>32</v>
      </c>
      <c r="AC27" s="8">
        <f t="shared" si="21"/>
        <v>37</v>
      </c>
      <c r="AD27" s="8">
        <f t="shared" si="22"/>
        <v>40</v>
      </c>
      <c r="AE27" s="21">
        <f t="shared" si="23"/>
        <v>42</v>
      </c>
      <c r="AF27" s="10">
        <f t="shared" si="24"/>
        <v>2785</v>
      </c>
      <c r="AG27" s="22">
        <f t="shared" si="25"/>
        <v>37</v>
      </c>
      <c r="AH27" s="56">
        <f t="shared" si="9"/>
        <v>-8.1980980781581891E-2</v>
      </c>
      <c r="AI27" s="22">
        <f t="shared" si="26"/>
        <v>38</v>
      </c>
      <c r="AJ27" s="9">
        <f t="shared" si="1"/>
        <v>-8173</v>
      </c>
      <c r="AK27" s="5">
        <f t="shared" si="27"/>
        <v>44</v>
      </c>
      <c r="AL27" s="34" t="s">
        <v>36</v>
      </c>
    </row>
    <row r="28" spans="1:38" ht="11.25" customHeight="1" x14ac:dyDescent="0.15">
      <c r="A28" s="34" t="s">
        <v>17</v>
      </c>
      <c r="B28" s="38">
        <v>5310828</v>
      </c>
      <c r="C28" s="38">
        <v>5346143</v>
      </c>
      <c r="D28" s="38">
        <v>5376643</v>
      </c>
      <c r="E28" s="38">
        <v>5413479</v>
      </c>
      <c r="F28" s="38">
        <v>5451079</v>
      </c>
      <c r="G28" s="38">
        <v>5482032</v>
      </c>
      <c r="H28" s="38">
        <v>5522744</v>
      </c>
      <c r="I28" s="38">
        <v>5566230</v>
      </c>
      <c r="J28" s="38">
        <v>5606249</v>
      </c>
      <c r="K28" s="39">
        <v>5639632</v>
      </c>
      <c r="L28" s="7">
        <f t="shared" si="10"/>
        <v>6.6496222434617724E-3</v>
      </c>
      <c r="M28" s="7">
        <f t="shared" si="11"/>
        <v>5.7050475454920591E-3</v>
      </c>
      <c r="N28" s="7">
        <f t="shared" si="2"/>
        <v>6.8511150917032193E-3</v>
      </c>
      <c r="O28" s="7">
        <f t="shared" si="3"/>
        <v>6.9456259089579753E-3</v>
      </c>
      <c r="P28" s="7">
        <f t="shared" si="4"/>
        <v>5.678325337057144E-3</v>
      </c>
      <c r="Q28" s="32">
        <f t="shared" si="5"/>
        <v>7.4264433334207958E-3</v>
      </c>
      <c r="R28" s="25">
        <f t="shared" si="12"/>
        <v>7.8739843816768573E-3</v>
      </c>
      <c r="S28" s="25">
        <f t="shared" si="13"/>
        <v>7.1896058912406247E-3</v>
      </c>
      <c r="T28" s="36">
        <f t="shared" si="6"/>
        <v>5.9546052984802422E-3</v>
      </c>
      <c r="U28" s="46">
        <f t="shared" si="7"/>
        <v>6.1912003175399466E-2</v>
      </c>
      <c r="V28" s="5">
        <f t="shared" si="28"/>
        <v>27</v>
      </c>
      <c r="W28" s="8">
        <f t="shared" si="29"/>
        <v>28</v>
      </c>
      <c r="X28" s="8">
        <f t="shared" si="30"/>
        <v>24</v>
      </c>
      <c r="Y28" s="8">
        <f t="shared" si="31"/>
        <v>23</v>
      </c>
      <c r="Z28" s="8">
        <f t="shared" si="32"/>
        <v>23</v>
      </c>
      <c r="AA28" s="8">
        <f t="shared" si="33"/>
        <v>19</v>
      </c>
      <c r="AB28" s="8">
        <f t="shared" si="20"/>
        <v>18</v>
      </c>
      <c r="AC28" s="8">
        <f t="shared" si="21"/>
        <v>17</v>
      </c>
      <c r="AD28" s="8">
        <f t="shared" si="22"/>
        <v>18</v>
      </c>
      <c r="AE28" s="21">
        <f t="shared" si="23"/>
        <v>20</v>
      </c>
      <c r="AF28" s="10">
        <f t="shared" si="24"/>
        <v>33383</v>
      </c>
      <c r="AG28" s="22">
        <f t="shared" si="25"/>
        <v>17</v>
      </c>
      <c r="AH28" s="56">
        <f t="shared" si="9"/>
        <v>-0.12350005927603824</v>
      </c>
      <c r="AI28" s="22">
        <f t="shared" si="26"/>
        <v>42</v>
      </c>
      <c r="AJ28" s="9">
        <f t="shared" si="1"/>
        <v>-6636</v>
      </c>
      <c r="AK28" s="5">
        <f t="shared" si="27"/>
        <v>42</v>
      </c>
      <c r="AL28" s="34" t="s">
        <v>17</v>
      </c>
    </row>
    <row r="29" spans="1:38" ht="11.25" customHeight="1" x14ac:dyDescent="0.15">
      <c r="A29" s="34" t="s">
        <v>18</v>
      </c>
      <c r="B29" s="38">
        <v>2970548</v>
      </c>
      <c r="C29" s="38">
        <v>2978731</v>
      </c>
      <c r="D29" s="38">
        <v>2983816</v>
      </c>
      <c r="E29" s="38">
        <v>2988711</v>
      </c>
      <c r="F29" s="38">
        <v>2990468</v>
      </c>
      <c r="G29" s="38">
        <v>2988471</v>
      </c>
      <c r="H29" s="38">
        <v>2987938</v>
      </c>
      <c r="I29" s="38">
        <v>2988510</v>
      </c>
      <c r="J29" s="38">
        <v>2981020</v>
      </c>
      <c r="K29" s="39">
        <v>2976149</v>
      </c>
      <c r="L29" s="7">
        <f t="shared" si="10"/>
        <v>2.7547105786542847E-3</v>
      </c>
      <c r="M29" s="7">
        <f t="shared" si="11"/>
        <v>1.707102789745063E-3</v>
      </c>
      <c r="N29" s="7">
        <f t="shared" si="2"/>
        <v>1.6405167074644567E-3</v>
      </c>
      <c r="O29" s="7">
        <f t="shared" si="3"/>
        <v>5.8787885479727464E-4</v>
      </c>
      <c r="P29" s="7">
        <f t="shared" si="4"/>
        <v>-6.6778845317860824E-4</v>
      </c>
      <c r="Q29" s="32">
        <f t="shared" si="5"/>
        <v>-1.7835207368588346E-4</v>
      </c>
      <c r="R29" s="25">
        <f t="shared" si="12"/>
        <v>1.9143636849228152E-4</v>
      </c>
      <c r="S29" s="25">
        <f t="shared" si="13"/>
        <v>-2.5062656641604564E-3</v>
      </c>
      <c r="T29" s="36">
        <f t="shared" si="6"/>
        <v>-1.6340044682692234E-3</v>
      </c>
      <c r="U29" s="46">
        <f t="shared" si="7"/>
        <v>1.8855106869171134E-3</v>
      </c>
      <c r="V29" s="5">
        <f t="shared" si="28"/>
        <v>39</v>
      </c>
      <c r="W29" s="8">
        <f t="shared" si="29"/>
        <v>43</v>
      </c>
      <c r="X29" s="8">
        <f t="shared" si="30"/>
        <v>42</v>
      </c>
      <c r="Y29" s="8">
        <f t="shared" si="31"/>
        <v>45</v>
      </c>
      <c r="Z29" s="8">
        <f t="shared" si="32"/>
        <v>47</v>
      </c>
      <c r="AA29" s="8">
        <f t="shared" si="33"/>
        <v>44</v>
      </c>
      <c r="AB29" s="8">
        <f t="shared" si="20"/>
        <v>40</v>
      </c>
      <c r="AC29" s="8">
        <f t="shared" si="21"/>
        <v>46</v>
      </c>
      <c r="AD29" s="8">
        <f t="shared" si="22"/>
        <v>44</v>
      </c>
      <c r="AE29" s="21">
        <f t="shared" si="23"/>
        <v>47</v>
      </c>
      <c r="AF29" s="10">
        <f t="shared" si="24"/>
        <v>-4871</v>
      </c>
      <c r="AG29" s="22">
        <f t="shared" si="25"/>
        <v>46</v>
      </c>
      <c r="AH29" s="56">
        <f t="shared" si="9"/>
        <v>8.7226119589123297E-2</v>
      </c>
      <c r="AI29" s="22">
        <f t="shared" si="26"/>
        <v>9</v>
      </c>
      <c r="AJ29" s="9">
        <f t="shared" si="1"/>
        <v>2619</v>
      </c>
      <c r="AK29" s="5">
        <f t="shared" si="27"/>
        <v>8</v>
      </c>
      <c r="AL29" s="34" t="s">
        <v>18</v>
      </c>
    </row>
    <row r="30" spans="1:38" ht="11.25" customHeight="1" x14ac:dyDescent="0.15">
      <c r="A30" s="34" t="s">
        <v>37</v>
      </c>
      <c r="B30" s="38">
        <v>5995974</v>
      </c>
      <c r="C30" s="38">
        <v>6010275</v>
      </c>
      <c r="D30" s="38">
        <v>6024367</v>
      </c>
      <c r="E30" s="38">
        <v>6040715</v>
      </c>
      <c r="F30" s="38">
        <v>6056202</v>
      </c>
      <c r="G30" s="38">
        <v>6071732</v>
      </c>
      <c r="H30" s="38">
        <v>6087135</v>
      </c>
      <c r="I30" s="38">
        <v>6106670</v>
      </c>
      <c r="J30" s="38">
        <v>6121623</v>
      </c>
      <c r="K30" s="39">
        <v>6137428</v>
      </c>
      <c r="L30" s="7">
        <f t="shared" si="10"/>
        <v>2.3851004023700551E-3</v>
      </c>
      <c r="M30" s="7">
        <f t="shared" si="11"/>
        <v>2.3446514510567784E-3</v>
      </c>
      <c r="N30" s="7">
        <f t="shared" si="2"/>
        <v>2.7136460975900611E-3</v>
      </c>
      <c r="O30" s="7">
        <f t="shared" si="3"/>
        <v>2.5637693551177065E-3</v>
      </c>
      <c r="P30" s="7">
        <f t="shared" si="4"/>
        <v>2.5643134096253739E-3</v>
      </c>
      <c r="Q30" s="32">
        <f t="shared" si="5"/>
        <v>2.5368379236765382E-3</v>
      </c>
      <c r="R30" s="25">
        <f t="shared" si="12"/>
        <v>3.2092273294415108E-3</v>
      </c>
      <c r="S30" s="25">
        <f t="shared" si="13"/>
        <v>2.4486340345883928E-3</v>
      </c>
      <c r="T30" s="36">
        <f t="shared" si="6"/>
        <v>2.5818316482411063E-3</v>
      </c>
      <c r="U30" s="46">
        <f t="shared" si="7"/>
        <v>2.3591496560859015E-2</v>
      </c>
      <c r="V30" s="5">
        <f t="shared" si="28"/>
        <v>44</v>
      </c>
      <c r="W30" s="8">
        <f t="shared" si="29"/>
        <v>40</v>
      </c>
      <c r="X30" s="8">
        <f t="shared" si="30"/>
        <v>36</v>
      </c>
      <c r="Y30" s="8">
        <f t="shared" si="31"/>
        <v>33</v>
      </c>
      <c r="Z30" s="8">
        <f t="shared" si="32"/>
        <v>33</v>
      </c>
      <c r="AA30" s="8">
        <f t="shared" si="33"/>
        <v>33</v>
      </c>
      <c r="AB30" s="8">
        <f t="shared" si="20"/>
        <v>28</v>
      </c>
      <c r="AC30" s="8">
        <f t="shared" si="21"/>
        <v>31</v>
      </c>
      <c r="AD30" s="8">
        <f t="shared" si="22"/>
        <v>29</v>
      </c>
      <c r="AE30" s="21">
        <f t="shared" si="23"/>
        <v>35</v>
      </c>
      <c r="AF30" s="10">
        <f t="shared" si="24"/>
        <v>15805</v>
      </c>
      <c r="AG30" s="22">
        <f t="shared" si="25"/>
        <v>19</v>
      </c>
      <c r="AH30" s="56">
        <f t="shared" si="9"/>
        <v>1.3319761365271354E-2</v>
      </c>
      <c r="AI30" s="22">
        <f t="shared" si="26"/>
        <v>17</v>
      </c>
      <c r="AJ30" s="9">
        <f t="shared" si="1"/>
        <v>852</v>
      </c>
      <c r="AK30" s="5">
        <f t="shared" si="27"/>
        <v>14</v>
      </c>
      <c r="AL30" s="34" t="s">
        <v>37</v>
      </c>
    </row>
    <row r="31" spans="1:38" ht="11.25" customHeight="1" x14ac:dyDescent="0.15">
      <c r="A31" s="34" t="s">
        <v>19</v>
      </c>
      <c r="B31" s="38">
        <v>990697</v>
      </c>
      <c r="C31" s="38">
        <v>997316</v>
      </c>
      <c r="D31" s="38">
        <v>1003783</v>
      </c>
      <c r="E31" s="38">
        <v>1013569</v>
      </c>
      <c r="F31" s="38">
        <v>1021869</v>
      </c>
      <c r="G31" s="38">
        <v>1030475</v>
      </c>
      <c r="H31" s="38">
        <v>1040859</v>
      </c>
      <c r="I31" s="38">
        <v>1052482</v>
      </c>
      <c r="J31" s="38">
        <v>1060665</v>
      </c>
      <c r="K31" s="39">
        <v>1068778</v>
      </c>
      <c r="L31" s="7">
        <f t="shared" si="10"/>
        <v>6.6811547829457307E-3</v>
      </c>
      <c r="M31" s="7">
        <f t="shared" si="11"/>
        <v>6.4844041407137176E-3</v>
      </c>
      <c r="N31" s="7">
        <f t="shared" si="2"/>
        <v>9.7491190825109708E-3</v>
      </c>
      <c r="O31" s="7">
        <f t="shared" si="3"/>
        <v>8.1888850191749185E-3</v>
      </c>
      <c r="P31" s="7">
        <f t="shared" si="4"/>
        <v>8.421823149542762E-3</v>
      </c>
      <c r="Q31" s="32">
        <f t="shared" si="5"/>
        <v>1.007690628108393E-2</v>
      </c>
      <c r="R31" s="25">
        <f t="shared" si="12"/>
        <v>1.116673824216341E-2</v>
      </c>
      <c r="S31" s="25">
        <f t="shared" si="13"/>
        <v>7.7749548210801489E-3</v>
      </c>
      <c r="T31" s="36">
        <f t="shared" si="6"/>
        <v>7.648974935535735E-3</v>
      </c>
      <c r="U31" s="46">
        <f t="shared" si="7"/>
        <v>7.8814208582442369E-2</v>
      </c>
      <c r="V31" s="5">
        <f t="shared" si="28"/>
        <v>26</v>
      </c>
      <c r="W31" s="8">
        <f t="shared" si="29"/>
        <v>27</v>
      </c>
      <c r="X31" s="8">
        <f t="shared" si="30"/>
        <v>13</v>
      </c>
      <c r="Y31" s="8">
        <f t="shared" si="31"/>
        <v>17</v>
      </c>
      <c r="Z31" s="8">
        <f t="shared" si="32"/>
        <v>16</v>
      </c>
      <c r="AA31" s="8">
        <f t="shared" si="33"/>
        <v>15</v>
      </c>
      <c r="AB31" s="8">
        <f t="shared" si="20"/>
        <v>14</v>
      </c>
      <c r="AC31" s="8">
        <f t="shared" si="21"/>
        <v>16</v>
      </c>
      <c r="AD31" s="8">
        <f t="shared" si="22"/>
        <v>15</v>
      </c>
      <c r="AE31" s="21">
        <f t="shared" si="23"/>
        <v>17</v>
      </c>
      <c r="AF31" s="10">
        <f t="shared" si="24"/>
        <v>8113</v>
      </c>
      <c r="AG31" s="22">
        <f t="shared" si="25"/>
        <v>27</v>
      </c>
      <c r="AH31" s="56">
        <f t="shared" si="9"/>
        <v>-1.2597988554441386E-2</v>
      </c>
      <c r="AI31" s="22">
        <f t="shared" si="26"/>
        <v>21</v>
      </c>
      <c r="AJ31" s="9">
        <f t="shared" si="1"/>
        <v>-70</v>
      </c>
      <c r="AK31" s="5">
        <f t="shared" si="27"/>
        <v>20</v>
      </c>
      <c r="AL31" s="34" t="s">
        <v>19</v>
      </c>
    </row>
    <row r="32" spans="1:38" ht="11.25" customHeight="1" x14ac:dyDescent="0.15">
      <c r="A32" s="34" t="s">
        <v>38</v>
      </c>
      <c r="B32" s="38">
        <v>1829542</v>
      </c>
      <c r="C32" s="38">
        <v>1840672</v>
      </c>
      <c r="D32" s="38">
        <v>1853303</v>
      </c>
      <c r="E32" s="38">
        <v>1865279</v>
      </c>
      <c r="F32" s="38">
        <v>1879321</v>
      </c>
      <c r="G32" s="38">
        <v>1891277</v>
      </c>
      <c r="H32" s="38">
        <v>1905616</v>
      </c>
      <c r="I32" s="38">
        <v>1915947</v>
      </c>
      <c r="J32" s="38">
        <v>1925614</v>
      </c>
      <c r="K32" s="39">
        <v>1934408</v>
      </c>
      <c r="L32" s="7">
        <f t="shared" si="10"/>
        <v>6.083489747707338E-3</v>
      </c>
      <c r="M32" s="7">
        <f t="shared" si="11"/>
        <v>6.8621677300464423E-3</v>
      </c>
      <c r="N32" s="7">
        <f t="shared" si="2"/>
        <v>6.461976266158409E-3</v>
      </c>
      <c r="O32" s="7">
        <f t="shared" si="3"/>
        <v>7.528096333041967E-3</v>
      </c>
      <c r="P32" s="7">
        <f t="shared" si="4"/>
        <v>6.3618721868163863E-3</v>
      </c>
      <c r="Q32" s="32">
        <f t="shared" si="5"/>
        <v>7.5816498587990555E-3</v>
      </c>
      <c r="R32" s="25">
        <f t="shared" si="12"/>
        <v>5.4213440693193782E-3</v>
      </c>
      <c r="S32" s="25">
        <f t="shared" si="13"/>
        <v>5.0455466670007443E-3</v>
      </c>
      <c r="T32" s="36">
        <f t="shared" si="6"/>
        <v>4.5668550394835083E-3</v>
      </c>
      <c r="U32" s="46">
        <f t="shared" si="7"/>
        <v>5.7318170339899277E-2</v>
      </c>
      <c r="V32" s="5">
        <f t="shared" si="28"/>
        <v>29</v>
      </c>
      <c r="W32" s="8">
        <f t="shared" si="29"/>
        <v>26</v>
      </c>
      <c r="X32" s="8">
        <f t="shared" si="30"/>
        <v>25</v>
      </c>
      <c r="Y32" s="8">
        <f t="shared" si="31"/>
        <v>19</v>
      </c>
      <c r="Z32" s="8">
        <f t="shared" si="32"/>
        <v>20</v>
      </c>
      <c r="AA32" s="8">
        <f t="shared" si="33"/>
        <v>18</v>
      </c>
      <c r="AB32" s="8">
        <f t="shared" si="20"/>
        <v>20</v>
      </c>
      <c r="AC32" s="8">
        <f t="shared" si="21"/>
        <v>20</v>
      </c>
      <c r="AD32" s="8">
        <f t="shared" si="22"/>
        <v>22</v>
      </c>
      <c r="AE32" s="21">
        <f t="shared" si="23"/>
        <v>22</v>
      </c>
      <c r="AF32" s="10">
        <f t="shared" si="24"/>
        <v>8794</v>
      </c>
      <c r="AG32" s="22">
        <f t="shared" si="25"/>
        <v>25</v>
      </c>
      <c r="AH32" s="56">
        <f t="shared" si="9"/>
        <v>-4.7869162751723593E-2</v>
      </c>
      <c r="AI32" s="22">
        <f t="shared" si="26"/>
        <v>31</v>
      </c>
      <c r="AJ32" s="9">
        <f t="shared" si="1"/>
        <v>-873</v>
      </c>
      <c r="AK32" s="5">
        <f t="shared" si="27"/>
        <v>28</v>
      </c>
      <c r="AL32" s="34" t="s">
        <v>38</v>
      </c>
    </row>
    <row r="33" spans="1:38" ht="11.25" customHeight="1" x14ac:dyDescent="0.15">
      <c r="A33" s="34" t="s">
        <v>39</v>
      </c>
      <c r="B33" s="38">
        <v>2702405</v>
      </c>
      <c r="C33" s="38">
        <v>2712730</v>
      </c>
      <c r="D33" s="38">
        <v>2743996</v>
      </c>
      <c r="E33" s="38">
        <v>2775970</v>
      </c>
      <c r="F33" s="38">
        <v>2817628</v>
      </c>
      <c r="G33" s="38">
        <v>2866939</v>
      </c>
      <c r="H33" s="38">
        <v>2917563</v>
      </c>
      <c r="I33" s="38">
        <v>2969905</v>
      </c>
      <c r="J33" s="38">
        <v>3027341</v>
      </c>
      <c r="K33" s="39">
        <v>3080156</v>
      </c>
      <c r="L33" s="7">
        <f t="shared" si="10"/>
        <v>3.8206708468937478E-3</v>
      </c>
      <c r="M33" s="7">
        <f t="shared" si="11"/>
        <v>1.1525658653828375E-2</v>
      </c>
      <c r="N33" s="7">
        <f t="shared" si="2"/>
        <v>1.1652349347448077E-2</v>
      </c>
      <c r="O33" s="7">
        <f t="shared" si="3"/>
        <v>1.5006646325428585E-2</v>
      </c>
      <c r="P33" s="7">
        <f t="shared" si="4"/>
        <v>1.7500890820221882E-2</v>
      </c>
      <c r="Q33" s="32">
        <f t="shared" si="5"/>
        <v>1.7657857387269216E-2</v>
      </c>
      <c r="R33" s="25">
        <f t="shared" si="12"/>
        <v>1.7940315256260053E-2</v>
      </c>
      <c r="S33" s="25">
        <f t="shared" si="13"/>
        <v>1.933933913711039E-2</v>
      </c>
      <c r="T33" s="36">
        <f t="shared" si="6"/>
        <v>1.7446002944498051E-2</v>
      </c>
      <c r="U33" s="46">
        <f t="shared" si="7"/>
        <v>0.13978326712687394</v>
      </c>
      <c r="V33" s="5">
        <f t="shared" si="28"/>
        <v>36</v>
      </c>
      <c r="W33" s="8">
        <f t="shared" si="29"/>
        <v>10</v>
      </c>
      <c r="X33" s="8">
        <f t="shared" si="30"/>
        <v>8</v>
      </c>
      <c r="Y33" s="8">
        <f t="shared" si="31"/>
        <v>6</v>
      </c>
      <c r="Z33" s="8">
        <f t="shared" si="32"/>
        <v>6</v>
      </c>
      <c r="AA33" s="8">
        <f t="shared" si="33"/>
        <v>6</v>
      </c>
      <c r="AB33" s="8">
        <f t="shared" si="20"/>
        <v>3</v>
      </c>
      <c r="AC33" s="8">
        <f t="shared" si="21"/>
        <v>1</v>
      </c>
      <c r="AD33" s="8">
        <f t="shared" si="22"/>
        <v>2</v>
      </c>
      <c r="AE33" s="21">
        <f t="shared" si="23"/>
        <v>5</v>
      </c>
      <c r="AF33" s="10">
        <f t="shared" si="24"/>
        <v>52815</v>
      </c>
      <c r="AG33" s="22">
        <f t="shared" si="25"/>
        <v>10</v>
      </c>
      <c r="AH33" s="56">
        <f t="shared" si="9"/>
        <v>-0.18933361926123382</v>
      </c>
      <c r="AI33" s="22">
        <f t="shared" si="26"/>
        <v>47</v>
      </c>
      <c r="AJ33" s="9">
        <f t="shared" si="1"/>
        <v>-4621</v>
      </c>
      <c r="AK33" s="5">
        <f t="shared" si="27"/>
        <v>40</v>
      </c>
      <c r="AL33" s="34" t="s">
        <v>39</v>
      </c>
    </row>
    <row r="34" spans="1:38" ht="11.25" customHeight="1" x14ac:dyDescent="0.15">
      <c r="A34" s="34" t="s">
        <v>40</v>
      </c>
      <c r="B34" s="38">
        <v>1316762</v>
      </c>
      <c r="C34" s="38">
        <v>1320202</v>
      </c>
      <c r="D34" s="38">
        <v>1324232</v>
      </c>
      <c r="E34" s="38">
        <v>1326622</v>
      </c>
      <c r="F34" s="38">
        <v>1333341</v>
      </c>
      <c r="G34" s="38">
        <v>1336350</v>
      </c>
      <c r="H34" s="38">
        <v>1342307</v>
      </c>
      <c r="I34" s="38">
        <v>1348787</v>
      </c>
      <c r="J34" s="38">
        <v>1353465</v>
      </c>
      <c r="K34" s="39">
        <v>1359711</v>
      </c>
      <c r="L34" s="7">
        <f t="shared" si="10"/>
        <v>2.6124690718596355E-3</v>
      </c>
      <c r="M34" s="7">
        <f t="shared" si="11"/>
        <v>3.0525631683635535E-3</v>
      </c>
      <c r="N34" s="7">
        <f t="shared" si="2"/>
        <v>1.8048196992672683E-3</v>
      </c>
      <c r="O34" s="7">
        <f t="shared" si="3"/>
        <v>5.0647433858326263E-3</v>
      </c>
      <c r="P34" s="7">
        <f t="shared" si="4"/>
        <v>2.2567370237620565E-3</v>
      </c>
      <c r="Q34" s="32">
        <f t="shared" si="5"/>
        <v>4.4576645339917675E-3</v>
      </c>
      <c r="R34" s="25">
        <f t="shared" si="12"/>
        <v>4.827509653156925E-3</v>
      </c>
      <c r="S34" s="25">
        <f t="shared" si="13"/>
        <v>3.4683015183272214E-3</v>
      </c>
      <c r="T34" s="36">
        <f t="shared" si="6"/>
        <v>4.6148219569770443E-3</v>
      </c>
      <c r="U34" s="46">
        <f t="shared" si="7"/>
        <v>3.2617132025377416E-2</v>
      </c>
      <c r="V34" s="5">
        <f t="shared" si="28"/>
        <v>41</v>
      </c>
      <c r="W34" s="8">
        <f t="shared" si="29"/>
        <v>38</v>
      </c>
      <c r="X34" s="8">
        <f t="shared" si="30"/>
        <v>41</v>
      </c>
      <c r="Y34" s="8">
        <f t="shared" si="31"/>
        <v>27</v>
      </c>
      <c r="Z34" s="8">
        <f t="shared" si="32"/>
        <v>34</v>
      </c>
      <c r="AA34" s="8">
        <f t="shared" si="33"/>
        <v>23</v>
      </c>
      <c r="AB34" s="8">
        <f t="shared" si="20"/>
        <v>23</v>
      </c>
      <c r="AC34" s="8">
        <f t="shared" si="21"/>
        <v>23</v>
      </c>
      <c r="AD34" s="8">
        <f t="shared" si="22"/>
        <v>21</v>
      </c>
      <c r="AE34" s="21">
        <f t="shared" si="23"/>
        <v>30</v>
      </c>
      <c r="AF34" s="10">
        <f t="shared" si="24"/>
        <v>6246</v>
      </c>
      <c r="AG34" s="22">
        <f t="shared" si="25"/>
        <v>31</v>
      </c>
      <c r="AH34" s="56">
        <f t="shared" si="9"/>
        <v>0.11465204386498229</v>
      </c>
      <c r="AI34" s="22">
        <f t="shared" si="26"/>
        <v>6</v>
      </c>
      <c r="AJ34" s="9">
        <f t="shared" si="1"/>
        <v>1568</v>
      </c>
      <c r="AK34" s="5">
        <f t="shared" si="27"/>
        <v>12</v>
      </c>
      <c r="AL34" s="34" t="s">
        <v>40</v>
      </c>
    </row>
    <row r="35" spans="1:38" ht="11.25" customHeight="1" x14ac:dyDescent="0.15">
      <c r="A35" s="34" t="s">
        <v>41</v>
      </c>
      <c r="B35" s="38">
        <v>8799446</v>
      </c>
      <c r="C35" s="38">
        <v>8828117</v>
      </c>
      <c r="D35" s="38">
        <v>8844942</v>
      </c>
      <c r="E35" s="38">
        <v>8856972</v>
      </c>
      <c r="F35" s="38">
        <v>8864525</v>
      </c>
      <c r="G35" s="38">
        <v>8867949</v>
      </c>
      <c r="H35" s="38">
        <v>8870827</v>
      </c>
      <c r="I35" s="38">
        <v>8885525</v>
      </c>
      <c r="J35" s="38">
        <v>8886025</v>
      </c>
      <c r="K35" s="39">
        <v>8882190</v>
      </c>
      <c r="L35" s="7">
        <f t="shared" si="10"/>
        <v>3.2582733049331125E-3</v>
      </c>
      <c r="M35" s="7">
        <f t="shared" si="11"/>
        <v>1.9058424350288927E-3</v>
      </c>
      <c r="N35" s="7">
        <f t="shared" si="2"/>
        <v>1.3600993652642668E-3</v>
      </c>
      <c r="O35" s="7">
        <f t="shared" si="3"/>
        <v>8.5277451481169386E-4</v>
      </c>
      <c r="P35" s="7">
        <f t="shared" si="4"/>
        <v>3.8625871098574294E-4</v>
      </c>
      <c r="Q35" s="32">
        <f t="shared" si="5"/>
        <v>3.2453952994093704E-4</v>
      </c>
      <c r="R35" s="25">
        <f t="shared" si="12"/>
        <v>1.6568917418859908E-3</v>
      </c>
      <c r="S35" s="25">
        <f t="shared" si="13"/>
        <v>5.6271295168164315E-5</v>
      </c>
      <c r="T35" s="36">
        <f t="shared" si="6"/>
        <v>-4.3157654856929017E-4</v>
      </c>
      <c r="U35" s="46">
        <f t="shared" si="7"/>
        <v>9.403319254416731E-3</v>
      </c>
      <c r="V35" s="5">
        <f t="shared" si="28"/>
        <v>37</v>
      </c>
      <c r="W35" s="8">
        <f t="shared" si="29"/>
        <v>41</v>
      </c>
      <c r="X35" s="8">
        <f t="shared" si="30"/>
        <v>44</v>
      </c>
      <c r="Y35" s="8">
        <f t="shared" si="31"/>
        <v>42</v>
      </c>
      <c r="Z35" s="8">
        <f t="shared" si="32"/>
        <v>40</v>
      </c>
      <c r="AA35" s="8">
        <f t="shared" si="33"/>
        <v>43</v>
      </c>
      <c r="AB35" s="8">
        <f t="shared" si="20"/>
        <v>35</v>
      </c>
      <c r="AC35" s="8">
        <f t="shared" si="21"/>
        <v>41</v>
      </c>
      <c r="AD35" s="8">
        <f t="shared" si="22"/>
        <v>42</v>
      </c>
      <c r="AE35" s="21">
        <f t="shared" si="23"/>
        <v>43</v>
      </c>
      <c r="AF35" s="10">
        <f t="shared" si="24"/>
        <v>-3835</v>
      </c>
      <c r="AG35" s="22">
        <f t="shared" si="25"/>
        <v>44</v>
      </c>
      <c r="AH35" s="56">
        <f t="shared" si="9"/>
        <v>-4.8784784373745449E-2</v>
      </c>
      <c r="AI35" s="22">
        <f t="shared" si="26"/>
        <v>32</v>
      </c>
      <c r="AJ35" s="9">
        <f t="shared" si="1"/>
        <v>-4335</v>
      </c>
      <c r="AK35" s="5">
        <f t="shared" si="27"/>
        <v>38</v>
      </c>
      <c r="AL35" s="34" t="s">
        <v>41</v>
      </c>
    </row>
    <row r="36" spans="1:38" ht="11.25" customHeight="1" x14ac:dyDescent="0.15">
      <c r="A36" s="34" t="s">
        <v>42</v>
      </c>
      <c r="B36" s="38">
        <v>2064552</v>
      </c>
      <c r="C36" s="38">
        <v>2080450</v>
      </c>
      <c r="D36" s="38">
        <v>2087309</v>
      </c>
      <c r="E36" s="38">
        <v>2092273</v>
      </c>
      <c r="F36" s="38">
        <v>2089568</v>
      </c>
      <c r="G36" s="38">
        <v>2089291</v>
      </c>
      <c r="H36" s="38">
        <v>2091630</v>
      </c>
      <c r="I36" s="38">
        <v>2091784</v>
      </c>
      <c r="J36" s="38">
        <v>2092741</v>
      </c>
      <c r="K36" s="39">
        <v>2096829</v>
      </c>
      <c r="L36" s="7">
        <f t="shared" si="10"/>
        <v>7.7004599545082986E-3</v>
      </c>
      <c r="M36" s="7">
        <f t="shared" si="11"/>
        <v>3.2968828859141208E-3</v>
      </c>
      <c r="N36" s="7">
        <f t="shared" si="2"/>
        <v>2.3781816683585699E-3</v>
      </c>
      <c r="O36" s="7">
        <f t="shared" si="3"/>
        <v>-1.2928523189851271E-3</v>
      </c>
      <c r="P36" s="7">
        <f t="shared" si="4"/>
        <v>-1.3256328580835142E-4</v>
      </c>
      <c r="Q36" s="32">
        <f t="shared" si="5"/>
        <v>1.1195185352350645E-3</v>
      </c>
      <c r="R36" s="25">
        <f t="shared" si="12"/>
        <v>7.3626788676728339E-5</v>
      </c>
      <c r="S36" s="25">
        <f t="shared" si="13"/>
        <v>4.5750421649648487E-4</v>
      </c>
      <c r="T36" s="36">
        <f t="shared" si="6"/>
        <v>1.9534189849579331E-3</v>
      </c>
      <c r="U36" s="46">
        <f t="shared" si="7"/>
        <v>1.5633900235983322E-2</v>
      </c>
      <c r="V36" s="5">
        <f t="shared" si="28"/>
        <v>21</v>
      </c>
      <c r="W36" s="8">
        <f t="shared" si="29"/>
        <v>35</v>
      </c>
      <c r="X36" s="8">
        <f t="shared" si="30"/>
        <v>40</v>
      </c>
      <c r="Y36" s="8">
        <f t="shared" si="31"/>
        <v>49</v>
      </c>
      <c r="Z36" s="8">
        <f t="shared" si="32"/>
        <v>45</v>
      </c>
      <c r="AA36" s="8">
        <f t="shared" si="33"/>
        <v>39</v>
      </c>
      <c r="AB36" s="8">
        <f t="shared" si="20"/>
        <v>41</v>
      </c>
      <c r="AC36" s="8">
        <f t="shared" si="21"/>
        <v>40</v>
      </c>
      <c r="AD36" s="8">
        <f t="shared" si="22"/>
        <v>32</v>
      </c>
      <c r="AE36" s="21">
        <f t="shared" si="23"/>
        <v>39</v>
      </c>
      <c r="AF36" s="10">
        <f t="shared" si="24"/>
        <v>4088</v>
      </c>
      <c r="AG36" s="22">
        <f t="shared" si="25"/>
        <v>35</v>
      </c>
      <c r="AH36" s="56">
        <f t="shared" si="9"/>
        <v>0.14959147684614482</v>
      </c>
      <c r="AI36" s="22">
        <f t="shared" si="26"/>
        <v>4</v>
      </c>
      <c r="AJ36" s="9">
        <f t="shared" si="1"/>
        <v>3131</v>
      </c>
      <c r="AK36" s="5">
        <f t="shared" si="27"/>
        <v>7</v>
      </c>
      <c r="AL36" s="34" t="s">
        <v>42</v>
      </c>
    </row>
    <row r="37" spans="1:38" ht="11.25" customHeight="1" x14ac:dyDescent="0.15">
      <c r="A37" s="34" t="s">
        <v>43</v>
      </c>
      <c r="B37" s="38">
        <v>19399878</v>
      </c>
      <c r="C37" s="38">
        <v>19499241</v>
      </c>
      <c r="D37" s="38">
        <v>19572932</v>
      </c>
      <c r="E37" s="38">
        <v>19624447</v>
      </c>
      <c r="F37" s="38">
        <v>19651049</v>
      </c>
      <c r="G37" s="38">
        <v>19654666</v>
      </c>
      <c r="H37" s="38">
        <v>19633428</v>
      </c>
      <c r="I37" s="38">
        <v>19589572</v>
      </c>
      <c r="J37" s="38">
        <v>19530351</v>
      </c>
      <c r="K37" s="39">
        <v>19453561</v>
      </c>
      <c r="L37" s="7">
        <f t="shared" si="10"/>
        <v>5.1218363331975159E-3</v>
      </c>
      <c r="M37" s="7">
        <f t="shared" si="11"/>
        <v>3.7791727380567242E-3</v>
      </c>
      <c r="N37" s="7">
        <f t="shared" si="2"/>
        <v>2.6319511047194766E-3</v>
      </c>
      <c r="O37" s="7">
        <f t="shared" si="3"/>
        <v>1.3555541208372102E-3</v>
      </c>
      <c r="P37" s="7">
        <f t="shared" si="4"/>
        <v>1.8406142084326227E-4</v>
      </c>
      <c r="Q37" s="32">
        <f t="shared" si="5"/>
        <v>-1.080557665034898E-3</v>
      </c>
      <c r="R37" s="25">
        <f t="shared" si="12"/>
        <v>-2.2337413517394822E-3</v>
      </c>
      <c r="S37" s="25">
        <f t="shared" si="13"/>
        <v>-3.0230879980430725E-3</v>
      </c>
      <c r="T37" s="36">
        <f t="shared" si="6"/>
        <v>-3.9318289773696558E-3</v>
      </c>
      <c r="U37" s="46">
        <f t="shared" si="7"/>
        <v>2.7671823503219173E-3</v>
      </c>
      <c r="V37" s="5">
        <f t="shared" si="28"/>
        <v>30</v>
      </c>
      <c r="W37" s="8">
        <f t="shared" si="29"/>
        <v>33</v>
      </c>
      <c r="X37" s="8">
        <f t="shared" si="30"/>
        <v>37</v>
      </c>
      <c r="Y37" s="8">
        <f t="shared" si="31"/>
        <v>40</v>
      </c>
      <c r="Z37" s="8">
        <f t="shared" si="32"/>
        <v>42</v>
      </c>
      <c r="AA37" s="8">
        <f t="shared" si="33"/>
        <v>46</v>
      </c>
      <c r="AB37" s="8">
        <f t="shared" si="20"/>
        <v>47</v>
      </c>
      <c r="AC37" s="8">
        <f t="shared" si="21"/>
        <v>48</v>
      </c>
      <c r="AD37" s="8">
        <f t="shared" si="22"/>
        <v>48</v>
      </c>
      <c r="AE37" s="21">
        <f t="shared" si="23"/>
        <v>46</v>
      </c>
      <c r="AF37" s="10">
        <f t="shared" si="24"/>
        <v>-76790</v>
      </c>
      <c r="AG37" s="22">
        <f t="shared" si="25"/>
        <v>51</v>
      </c>
      <c r="AH37" s="56">
        <f t="shared" si="9"/>
        <v>-9.0874097932658326E-2</v>
      </c>
      <c r="AI37" s="22">
        <f t="shared" si="26"/>
        <v>40</v>
      </c>
      <c r="AJ37" s="9">
        <f t="shared" si="1"/>
        <v>-17569</v>
      </c>
      <c r="AK37" s="5">
        <f t="shared" si="27"/>
        <v>49</v>
      </c>
      <c r="AL37" s="34" t="s">
        <v>43</v>
      </c>
    </row>
    <row r="38" spans="1:38" ht="11.25" customHeight="1" x14ac:dyDescent="0.15">
      <c r="A38" s="34" t="s">
        <v>44</v>
      </c>
      <c r="B38" s="38">
        <v>9574323</v>
      </c>
      <c r="C38" s="38">
        <v>9657592</v>
      </c>
      <c r="D38" s="38">
        <v>9749476</v>
      </c>
      <c r="E38" s="38">
        <v>9843336</v>
      </c>
      <c r="F38" s="38">
        <v>9932887</v>
      </c>
      <c r="G38" s="38">
        <v>10031646</v>
      </c>
      <c r="H38" s="38">
        <v>10154788</v>
      </c>
      <c r="I38" s="38">
        <v>10268233</v>
      </c>
      <c r="J38" s="38">
        <v>10381615</v>
      </c>
      <c r="K38" s="39">
        <v>10488084</v>
      </c>
      <c r="L38" s="7">
        <f t="shared" si="10"/>
        <v>8.6971162347457831E-3</v>
      </c>
      <c r="M38" s="7">
        <f t="shared" si="11"/>
        <v>9.5141728911305457E-3</v>
      </c>
      <c r="N38" s="7">
        <f t="shared" si="2"/>
        <v>9.6271840660975272E-3</v>
      </c>
      <c r="O38" s="7">
        <f t="shared" si="3"/>
        <v>9.0976270646454527E-3</v>
      </c>
      <c r="P38" s="7">
        <f t="shared" si="4"/>
        <v>9.942627959021344E-3</v>
      </c>
      <c r="Q38" s="32">
        <f t="shared" si="5"/>
        <v>1.2275353416577817E-2</v>
      </c>
      <c r="R38" s="25">
        <f t="shared" si="12"/>
        <v>1.1171577387927734E-2</v>
      </c>
      <c r="S38" s="25">
        <f t="shared" si="13"/>
        <v>1.1042016674144506E-2</v>
      </c>
      <c r="T38" s="36">
        <f t="shared" si="6"/>
        <v>1.0255533459871069E-2</v>
      </c>
      <c r="U38" s="46">
        <f t="shared" si="7"/>
        <v>9.5438706214528102E-2</v>
      </c>
      <c r="V38" s="5">
        <f t="shared" si="28"/>
        <v>16</v>
      </c>
      <c r="W38" s="8">
        <f t="shared" si="29"/>
        <v>17</v>
      </c>
      <c r="X38" s="8">
        <f t="shared" si="30"/>
        <v>16</v>
      </c>
      <c r="Y38" s="8">
        <f t="shared" si="31"/>
        <v>15</v>
      </c>
      <c r="Z38" s="8">
        <f t="shared" si="32"/>
        <v>14</v>
      </c>
      <c r="AA38" s="8">
        <f t="shared" si="33"/>
        <v>12</v>
      </c>
      <c r="AB38" s="8">
        <f t="shared" si="20"/>
        <v>13</v>
      </c>
      <c r="AC38" s="8">
        <f t="shared" si="21"/>
        <v>10</v>
      </c>
      <c r="AD38" s="8">
        <f t="shared" si="22"/>
        <v>10</v>
      </c>
      <c r="AE38" s="21">
        <f t="shared" si="23"/>
        <v>13</v>
      </c>
      <c r="AF38" s="10">
        <f t="shared" si="24"/>
        <v>106469</v>
      </c>
      <c r="AG38" s="22">
        <f t="shared" si="25"/>
        <v>4</v>
      </c>
      <c r="AH38" s="56">
        <f t="shared" si="9"/>
        <v>-7.8648321427343681E-2</v>
      </c>
      <c r="AI38" s="22">
        <f t="shared" si="26"/>
        <v>37</v>
      </c>
      <c r="AJ38" s="9">
        <f t="shared" si="1"/>
        <v>-6913</v>
      </c>
      <c r="AK38" s="5">
        <f t="shared" si="27"/>
        <v>43</v>
      </c>
      <c r="AL38" s="34" t="s">
        <v>44</v>
      </c>
    </row>
    <row r="39" spans="1:38" ht="11.25" customHeight="1" x14ac:dyDescent="0.15">
      <c r="A39" s="34" t="s">
        <v>45</v>
      </c>
      <c r="B39" s="38">
        <v>674715</v>
      </c>
      <c r="C39" s="38">
        <v>685225</v>
      </c>
      <c r="D39" s="38">
        <v>701176</v>
      </c>
      <c r="E39" s="38">
        <v>722036</v>
      </c>
      <c r="F39" s="38">
        <v>737401</v>
      </c>
      <c r="G39" s="38">
        <v>754066</v>
      </c>
      <c r="H39" s="38">
        <v>754434</v>
      </c>
      <c r="I39" s="38">
        <v>754942</v>
      </c>
      <c r="J39" s="38">
        <v>758080</v>
      </c>
      <c r="K39" s="39">
        <v>762062</v>
      </c>
      <c r="L39" s="7">
        <f t="shared" si="10"/>
        <v>1.5576947303676425E-2</v>
      </c>
      <c r="M39" s="7">
        <f t="shared" si="11"/>
        <v>2.3278485169105023E-2</v>
      </c>
      <c r="N39" s="7">
        <f t="shared" si="2"/>
        <v>2.9750019966456431E-2</v>
      </c>
      <c r="O39" s="7">
        <f t="shared" si="3"/>
        <v>2.128010237716671E-2</v>
      </c>
      <c r="P39" s="7">
        <f t="shared" si="4"/>
        <v>2.259964388439939E-2</v>
      </c>
      <c r="Q39" s="32">
        <f t="shared" si="5"/>
        <v>4.8802094246402916E-4</v>
      </c>
      <c r="R39" s="25">
        <f t="shared" si="12"/>
        <v>6.7335247350985838E-4</v>
      </c>
      <c r="S39" s="25">
        <f t="shared" si="13"/>
        <v>4.1566107065178493E-3</v>
      </c>
      <c r="T39" s="36">
        <f t="shared" si="6"/>
        <v>5.252743773744184E-3</v>
      </c>
      <c r="U39" s="46">
        <f t="shared" si="7"/>
        <v>0.12945762284816542</v>
      </c>
      <c r="V39" s="5">
        <f t="shared" si="28"/>
        <v>3</v>
      </c>
      <c r="W39" s="8">
        <f t="shared" si="29"/>
        <v>2</v>
      </c>
      <c r="X39" s="8">
        <f t="shared" si="30"/>
        <v>1</v>
      </c>
      <c r="Y39" s="8">
        <f t="shared" si="31"/>
        <v>1</v>
      </c>
      <c r="Z39" s="8">
        <f t="shared" si="32"/>
        <v>1</v>
      </c>
      <c r="AA39" s="8">
        <f t="shared" si="33"/>
        <v>42</v>
      </c>
      <c r="AB39" s="8">
        <f t="shared" si="20"/>
        <v>38</v>
      </c>
      <c r="AC39" s="8">
        <f t="shared" si="21"/>
        <v>22</v>
      </c>
      <c r="AD39" s="8">
        <f t="shared" si="22"/>
        <v>20</v>
      </c>
      <c r="AE39" s="21">
        <f t="shared" si="23"/>
        <v>9</v>
      </c>
      <c r="AF39" s="10">
        <f t="shared" si="24"/>
        <v>3982</v>
      </c>
      <c r="AG39" s="22">
        <f t="shared" si="25"/>
        <v>36</v>
      </c>
      <c r="AH39" s="56">
        <f t="shared" si="9"/>
        <v>0.10961330672263347</v>
      </c>
      <c r="AI39" s="22">
        <f t="shared" si="26"/>
        <v>7</v>
      </c>
      <c r="AJ39" s="9">
        <f t="shared" si="1"/>
        <v>844</v>
      </c>
      <c r="AK39" s="5">
        <f t="shared" si="27"/>
        <v>15</v>
      </c>
      <c r="AL39" s="34" t="s">
        <v>45</v>
      </c>
    </row>
    <row r="40" spans="1:38" ht="11.25" customHeight="1" x14ac:dyDescent="0.15">
      <c r="A40" s="34" t="s">
        <v>46</v>
      </c>
      <c r="B40" s="38">
        <v>11539336</v>
      </c>
      <c r="C40" s="38">
        <v>11544663</v>
      </c>
      <c r="D40" s="38">
        <v>11548923</v>
      </c>
      <c r="E40" s="38">
        <v>11576684</v>
      </c>
      <c r="F40" s="38">
        <v>11602700</v>
      </c>
      <c r="G40" s="38">
        <v>11617527</v>
      </c>
      <c r="H40" s="38">
        <v>11634370</v>
      </c>
      <c r="I40" s="38">
        <v>11659650</v>
      </c>
      <c r="J40" s="38">
        <v>11676341</v>
      </c>
      <c r="K40" s="39">
        <v>11689100</v>
      </c>
      <c r="L40" s="7">
        <f t="shared" si="10"/>
        <v>4.6163834730172937E-4</v>
      </c>
      <c r="M40" s="7">
        <f t="shared" si="11"/>
        <v>3.6900167635911529E-4</v>
      </c>
      <c r="N40" s="7">
        <f t="shared" si="2"/>
        <v>2.4037739276641101E-3</v>
      </c>
      <c r="O40" s="7">
        <f t="shared" si="3"/>
        <v>2.2472756447355913E-3</v>
      </c>
      <c r="P40" s="7">
        <f t="shared" si="4"/>
        <v>1.2778922147431704E-3</v>
      </c>
      <c r="Q40" s="32">
        <f t="shared" si="5"/>
        <v>1.4497921975993311E-3</v>
      </c>
      <c r="R40" s="25">
        <f t="shared" si="12"/>
        <v>2.1728722741325424E-3</v>
      </c>
      <c r="S40" s="25">
        <f t="shared" si="13"/>
        <v>1.4315180987423126E-3</v>
      </c>
      <c r="T40" s="36">
        <f t="shared" si="6"/>
        <v>1.0927224547485626E-3</v>
      </c>
      <c r="U40" s="46">
        <f t="shared" si="7"/>
        <v>1.2978563064633963E-2</v>
      </c>
      <c r="V40" s="5">
        <f t="shared" si="28"/>
        <v>50</v>
      </c>
      <c r="W40" s="8">
        <f t="shared" si="29"/>
        <v>48</v>
      </c>
      <c r="X40" s="8">
        <f t="shared" si="30"/>
        <v>39</v>
      </c>
      <c r="Y40" s="8">
        <f t="shared" si="31"/>
        <v>36</v>
      </c>
      <c r="Z40" s="8">
        <f t="shared" si="32"/>
        <v>39</v>
      </c>
      <c r="AA40" s="8">
        <f t="shared" si="33"/>
        <v>38</v>
      </c>
      <c r="AB40" s="8">
        <f t="shared" si="20"/>
        <v>34</v>
      </c>
      <c r="AC40" s="8">
        <f t="shared" si="21"/>
        <v>36</v>
      </c>
      <c r="AD40" s="8">
        <f t="shared" si="22"/>
        <v>37</v>
      </c>
      <c r="AE40" s="21">
        <f t="shared" si="23"/>
        <v>40</v>
      </c>
      <c r="AF40" s="10">
        <f t="shared" si="24"/>
        <v>12759</v>
      </c>
      <c r="AG40" s="22">
        <f t="shared" si="25"/>
        <v>22</v>
      </c>
      <c r="AH40" s="56">
        <f t="shared" si="9"/>
        <v>-3.3879564399375006E-2</v>
      </c>
      <c r="AI40" s="22">
        <f t="shared" si="26"/>
        <v>26</v>
      </c>
      <c r="AJ40" s="9">
        <f t="shared" si="1"/>
        <v>-3932</v>
      </c>
      <c r="AK40" s="5">
        <f t="shared" si="27"/>
        <v>37</v>
      </c>
      <c r="AL40" s="34" t="s">
        <v>46</v>
      </c>
    </row>
    <row r="41" spans="1:38" ht="11.25" customHeight="1" x14ac:dyDescent="0.15">
      <c r="A41" s="34" t="s">
        <v>47</v>
      </c>
      <c r="B41" s="38">
        <v>3759944</v>
      </c>
      <c r="C41" s="38">
        <v>3788379</v>
      </c>
      <c r="D41" s="38">
        <v>3818814</v>
      </c>
      <c r="E41" s="38">
        <v>3853214</v>
      </c>
      <c r="F41" s="38">
        <v>3878187</v>
      </c>
      <c r="G41" s="38">
        <v>3909500</v>
      </c>
      <c r="H41" s="38">
        <v>3926331</v>
      </c>
      <c r="I41" s="38">
        <v>3931316</v>
      </c>
      <c r="J41" s="38">
        <v>3940235</v>
      </c>
      <c r="K41" s="39">
        <v>3956971</v>
      </c>
      <c r="L41" s="7">
        <f t="shared" si="10"/>
        <v>7.5626126346561851E-3</v>
      </c>
      <c r="M41" s="7">
        <f t="shared" si="11"/>
        <v>8.0337790912683449E-3</v>
      </c>
      <c r="N41" s="7">
        <f t="shared" si="2"/>
        <v>9.0080323367411896E-3</v>
      </c>
      <c r="O41" s="7">
        <f t="shared" si="3"/>
        <v>6.4810830646830908E-3</v>
      </c>
      <c r="P41" s="7">
        <f t="shared" si="4"/>
        <v>8.0741336093386185E-3</v>
      </c>
      <c r="Q41" s="32">
        <f t="shared" si="5"/>
        <v>4.3051541117788972E-3</v>
      </c>
      <c r="R41" s="25">
        <f t="shared" si="12"/>
        <v>1.2696331511530268E-3</v>
      </c>
      <c r="S41" s="25">
        <f t="shared" si="13"/>
        <v>2.2687059498651685E-3</v>
      </c>
      <c r="T41" s="36">
        <f t="shared" si="6"/>
        <v>4.2474623975472525E-3</v>
      </c>
      <c r="U41" s="46">
        <f t="shared" si="7"/>
        <v>5.240157832137915E-2</v>
      </c>
      <c r="V41" s="5">
        <f t="shared" si="28"/>
        <v>22</v>
      </c>
      <c r="W41" s="8">
        <f t="shared" si="29"/>
        <v>22</v>
      </c>
      <c r="X41" s="8">
        <f t="shared" si="30"/>
        <v>19</v>
      </c>
      <c r="Y41" s="8">
        <f t="shared" si="31"/>
        <v>24</v>
      </c>
      <c r="Z41" s="8">
        <f t="shared" si="32"/>
        <v>18</v>
      </c>
      <c r="AA41" s="8">
        <f t="shared" si="33"/>
        <v>25</v>
      </c>
      <c r="AB41" s="8">
        <f t="shared" si="20"/>
        <v>36</v>
      </c>
      <c r="AC41" s="8">
        <f t="shared" si="21"/>
        <v>32</v>
      </c>
      <c r="AD41" s="8">
        <f t="shared" si="22"/>
        <v>23</v>
      </c>
      <c r="AE41" s="21">
        <f t="shared" si="23"/>
        <v>23</v>
      </c>
      <c r="AF41" s="10">
        <f t="shared" si="24"/>
        <v>16736</v>
      </c>
      <c r="AG41" s="22">
        <f t="shared" si="25"/>
        <v>18</v>
      </c>
      <c r="AH41" s="56">
        <f t="shared" si="9"/>
        <v>0.1978756447682084</v>
      </c>
      <c r="AI41" s="22">
        <f t="shared" si="26"/>
        <v>2</v>
      </c>
      <c r="AJ41" s="9">
        <f t="shared" si="1"/>
        <v>7817</v>
      </c>
      <c r="AK41" s="5">
        <f t="shared" si="27"/>
        <v>2</v>
      </c>
      <c r="AL41" s="34" t="s">
        <v>47</v>
      </c>
    </row>
    <row r="42" spans="1:38" ht="11.25" customHeight="1" x14ac:dyDescent="0.15">
      <c r="A42" s="34" t="s">
        <v>48</v>
      </c>
      <c r="B42" s="38">
        <v>3837491</v>
      </c>
      <c r="C42" s="38">
        <v>3872036</v>
      </c>
      <c r="D42" s="38">
        <v>3899001</v>
      </c>
      <c r="E42" s="38">
        <v>3922468</v>
      </c>
      <c r="F42" s="38">
        <v>3963244</v>
      </c>
      <c r="G42" s="38">
        <v>4015792</v>
      </c>
      <c r="H42" s="38">
        <v>4089976</v>
      </c>
      <c r="I42" s="38">
        <v>4143625</v>
      </c>
      <c r="J42" s="38">
        <v>4181886</v>
      </c>
      <c r="K42" s="39">
        <v>4217737</v>
      </c>
      <c r="L42" s="7">
        <f t="shared" si="10"/>
        <v>9.0019755095192E-3</v>
      </c>
      <c r="M42" s="7">
        <f t="shared" si="11"/>
        <v>6.9640364913963193E-3</v>
      </c>
      <c r="N42" s="7">
        <f t="shared" si="2"/>
        <v>6.0187212057651873E-3</v>
      </c>
      <c r="O42" s="7">
        <f t="shared" si="3"/>
        <v>1.0395495896970974E-2</v>
      </c>
      <c r="P42" s="7">
        <f t="shared" si="4"/>
        <v>1.3258835438847649E-2</v>
      </c>
      <c r="Q42" s="32">
        <f t="shared" si="5"/>
        <v>1.8473068326247954E-2</v>
      </c>
      <c r="R42" s="25">
        <f t="shared" si="12"/>
        <v>1.3117191885722468E-2</v>
      </c>
      <c r="S42" s="25">
        <f t="shared" si="13"/>
        <v>9.2337023741289048E-3</v>
      </c>
      <c r="T42" s="36">
        <f t="shared" si="6"/>
        <v>8.5729261868927598E-3</v>
      </c>
      <c r="U42" s="46">
        <f t="shared" si="7"/>
        <v>9.9087137924232183E-2</v>
      </c>
      <c r="V42" s="5">
        <f t="shared" si="28"/>
        <v>14</v>
      </c>
      <c r="W42" s="8">
        <f t="shared" si="29"/>
        <v>25</v>
      </c>
      <c r="X42" s="8">
        <f t="shared" si="30"/>
        <v>28</v>
      </c>
      <c r="Y42" s="8">
        <f t="shared" si="31"/>
        <v>12</v>
      </c>
      <c r="Z42" s="8">
        <f t="shared" si="32"/>
        <v>11</v>
      </c>
      <c r="AA42" s="8">
        <f t="shared" si="33"/>
        <v>4</v>
      </c>
      <c r="AB42" s="8">
        <f t="shared" si="20"/>
        <v>10</v>
      </c>
      <c r="AC42" s="8">
        <f t="shared" si="21"/>
        <v>14</v>
      </c>
      <c r="AD42" s="8">
        <f t="shared" si="22"/>
        <v>13</v>
      </c>
      <c r="AE42" s="21">
        <f t="shared" si="23"/>
        <v>12</v>
      </c>
      <c r="AF42" s="10">
        <f t="shared" si="24"/>
        <v>35851</v>
      </c>
      <c r="AG42" s="22">
        <f t="shared" si="25"/>
        <v>15</v>
      </c>
      <c r="AH42" s="56">
        <f t="shared" si="9"/>
        <v>-6.6077618723614506E-2</v>
      </c>
      <c r="AI42" s="22">
        <f t="shared" si="26"/>
        <v>36</v>
      </c>
      <c r="AJ42" s="9">
        <f t="shared" si="1"/>
        <v>-2410</v>
      </c>
      <c r="AK42" s="5">
        <f t="shared" si="27"/>
        <v>34</v>
      </c>
      <c r="AL42" s="34" t="s">
        <v>48</v>
      </c>
    </row>
    <row r="43" spans="1:38" ht="11.25" customHeight="1" x14ac:dyDescent="0.15">
      <c r="A43" s="34" t="s">
        <v>49</v>
      </c>
      <c r="B43" s="38">
        <v>12711160</v>
      </c>
      <c r="C43" s="38">
        <v>12745815</v>
      </c>
      <c r="D43" s="38">
        <v>12767118</v>
      </c>
      <c r="E43" s="38">
        <v>12776309</v>
      </c>
      <c r="F43" s="38">
        <v>12788313</v>
      </c>
      <c r="G43" s="38">
        <v>12784826</v>
      </c>
      <c r="H43" s="38">
        <v>12782275</v>
      </c>
      <c r="I43" s="38">
        <v>12787641</v>
      </c>
      <c r="J43" s="38">
        <v>12800922</v>
      </c>
      <c r="K43" s="39">
        <v>12801989</v>
      </c>
      <c r="L43" s="7">
        <f t="shared" si="10"/>
        <v>2.7263444091647493E-3</v>
      </c>
      <c r="M43" s="7">
        <f t="shared" si="11"/>
        <v>1.6713721327352715E-3</v>
      </c>
      <c r="N43" s="7">
        <f t="shared" si="2"/>
        <v>7.1989622090118388E-4</v>
      </c>
      <c r="O43" s="7">
        <f t="shared" si="3"/>
        <v>9.3955147766067171E-4</v>
      </c>
      <c r="P43" s="7">
        <f t="shared" si="4"/>
        <v>-2.7267083625492905E-4</v>
      </c>
      <c r="Q43" s="32">
        <f t="shared" si="5"/>
        <v>-1.9953341562883864E-4</v>
      </c>
      <c r="R43" s="25">
        <f t="shared" si="12"/>
        <v>4.1980007471287273E-4</v>
      </c>
      <c r="S43" s="25">
        <f t="shared" si="13"/>
        <v>1.0385809235651244E-3</v>
      </c>
      <c r="T43" s="36">
        <f t="shared" si="6"/>
        <v>8.3353370952554684E-5</v>
      </c>
      <c r="U43" s="46">
        <f t="shared" si="7"/>
        <v>7.1456106287703935E-3</v>
      </c>
      <c r="V43" s="5">
        <f t="shared" si="28"/>
        <v>40</v>
      </c>
      <c r="W43" s="8">
        <f t="shared" si="29"/>
        <v>44</v>
      </c>
      <c r="X43" s="8">
        <f t="shared" si="30"/>
        <v>46</v>
      </c>
      <c r="Y43" s="8">
        <f t="shared" si="31"/>
        <v>41</v>
      </c>
      <c r="Z43" s="8">
        <f t="shared" si="32"/>
        <v>46</v>
      </c>
      <c r="AA43" s="8">
        <f t="shared" si="33"/>
        <v>45</v>
      </c>
      <c r="AB43" s="8">
        <f t="shared" si="20"/>
        <v>39</v>
      </c>
      <c r="AC43" s="8">
        <f t="shared" si="21"/>
        <v>38</v>
      </c>
      <c r="AD43" s="8">
        <f t="shared" si="22"/>
        <v>41</v>
      </c>
      <c r="AE43" s="21">
        <f t="shared" si="23"/>
        <v>44</v>
      </c>
      <c r="AF43" s="10">
        <f t="shared" si="24"/>
        <v>1067</v>
      </c>
      <c r="AG43" s="22">
        <f t="shared" si="25"/>
        <v>41</v>
      </c>
      <c r="AH43" s="56">
        <f t="shared" si="9"/>
        <v>-9.5522755261256975E-2</v>
      </c>
      <c r="AI43" s="22">
        <f t="shared" si="26"/>
        <v>41</v>
      </c>
      <c r="AJ43" s="9">
        <f t="shared" si="1"/>
        <v>-12214</v>
      </c>
      <c r="AK43" s="5">
        <f t="shared" si="27"/>
        <v>47</v>
      </c>
      <c r="AL43" s="34" t="s">
        <v>49</v>
      </c>
    </row>
    <row r="44" spans="1:38" ht="11.25" customHeight="1" x14ac:dyDescent="0.15">
      <c r="A44" s="34" t="s">
        <v>50</v>
      </c>
      <c r="B44" s="38">
        <v>1053959</v>
      </c>
      <c r="C44" s="38">
        <v>1053649</v>
      </c>
      <c r="D44" s="38">
        <v>1054621</v>
      </c>
      <c r="E44" s="38">
        <v>1055081</v>
      </c>
      <c r="F44" s="38">
        <v>1055936</v>
      </c>
      <c r="G44" s="38">
        <v>1056065</v>
      </c>
      <c r="H44" s="38">
        <v>1056770</v>
      </c>
      <c r="I44" s="38">
        <v>1055673</v>
      </c>
      <c r="J44" s="38">
        <v>1058287</v>
      </c>
      <c r="K44" s="39">
        <v>1059361</v>
      </c>
      <c r="L44" s="7">
        <f t="shared" si="10"/>
        <v>-2.9412908851289554E-4</v>
      </c>
      <c r="M44" s="7">
        <f t="shared" si="11"/>
        <v>9.2250834955476257E-4</v>
      </c>
      <c r="N44" s="7">
        <f t="shared" si="2"/>
        <v>4.3617564983056134E-4</v>
      </c>
      <c r="O44" s="7">
        <f t="shared" si="3"/>
        <v>8.103643227392876E-4</v>
      </c>
      <c r="P44" s="7">
        <f t="shared" si="4"/>
        <v>1.2216649493912435E-4</v>
      </c>
      <c r="Q44" s="32">
        <f t="shared" si="5"/>
        <v>6.6757254525051657E-4</v>
      </c>
      <c r="R44" s="25">
        <f t="shared" si="12"/>
        <v>-1.0380688323854415E-3</v>
      </c>
      <c r="S44" s="25">
        <f t="shared" si="13"/>
        <v>2.4761455488584438E-3</v>
      </c>
      <c r="T44" s="36">
        <f t="shared" si="6"/>
        <v>1.0148475791538214E-3</v>
      </c>
      <c r="U44" s="46">
        <f t="shared" si="7"/>
        <v>5.1254365682156244E-3</v>
      </c>
      <c r="V44" s="5">
        <f t="shared" si="28"/>
        <v>51</v>
      </c>
      <c r="W44" s="8">
        <f t="shared" si="29"/>
        <v>47</v>
      </c>
      <c r="X44" s="8">
        <f t="shared" si="30"/>
        <v>47</v>
      </c>
      <c r="Y44" s="8">
        <f t="shared" si="31"/>
        <v>43</v>
      </c>
      <c r="Z44" s="8">
        <f t="shared" si="32"/>
        <v>43</v>
      </c>
      <c r="AA44" s="8">
        <f t="shared" si="33"/>
        <v>40</v>
      </c>
      <c r="AB44" s="8">
        <f t="shared" si="20"/>
        <v>43</v>
      </c>
      <c r="AC44" s="8">
        <f t="shared" si="21"/>
        <v>30</v>
      </c>
      <c r="AD44" s="8">
        <f t="shared" si="22"/>
        <v>38</v>
      </c>
      <c r="AE44" s="21">
        <f t="shared" si="23"/>
        <v>45</v>
      </c>
      <c r="AF44" s="10">
        <f t="shared" si="24"/>
        <v>1074</v>
      </c>
      <c r="AG44" s="22">
        <f t="shared" si="25"/>
        <v>40</v>
      </c>
      <c r="AH44" s="56">
        <f t="shared" si="9"/>
        <v>-0.14612979697046224</v>
      </c>
      <c r="AI44" s="22">
        <f t="shared" si="26"/>
        <v>46</v>
      </c>
      <c r="AJ44" s="9">
        <f t="shared" si="1"/>
        <v>-1540</v>
      </c>
      <c r="AK44" s="5">
        <f t="shared" si="27"/>
        <v>30</v>
      </c>
      <c r="AL44" s="34" t="s">
        <v>50</v>
      </c>
    </row>
    <row r="45" spans="1:38" ht="11.25" customHeight="1" x14ac:dyDescent="0.15">
      <c r="A45" s="34" t="s">
        <v>51</v>
      </c>
      <c r="B45" s="38">
        <v>4635649</v>
      </c>
      <c r="C45" s="38">
        <v>4671994</v>
      </c>
      <c r="D45" s="38">
        <v>4717354</v>
      </c>
      <c r="E45" s="38">
        <v>4764080</v>
      </c>
      <c r="F45" s="38">
        <v>4823617</v>
      </c>
      <c r="G45" s="38">
        <v>4891938</v>
      </c>
      <c r="H45" s="38">
        <v>4957968</v>
      </c>
      <c r="I45" s="38">
        <v>5021268</v>
      </c>
      <c r="J45" s="38">
        <v>5084156</v>
      </c>
      <c r="K45" s="39">
        <v>5148714</v>
      </c>
      <c r="L45" s="7">
        <f t="shared" si="10"/>
        <v>7.8403261334065721E-3</v>
      </c>
      <c r="M45" s="7">
        <f t="shared" si="11"/>
        <v>9.7089165782318076E-3</v>
      </c>
      <c r="N45" s="7">
        <f t="shared" si="2"/>
        <v>9.9051290193612473E-3</v>
      </c>
      <c r="O45" s="7">
        <f t="shared" si="3"/>
        <v>1.2497061342378712E-2</v>
      </c>
      <c r="P45" s="7">
        <f t="shared" si="4"/>
        <v>1.4163852561262624E-2</v>
      </c>
      <c r="Q45" s="32">
        <f t="shared" si="5"/>
        <v>1.3497718082281507E-2</v>
      </c>
      <c r="R45" s="25">
        <f t="shared" si="12"/>
        <v>1.2767327259877392E-2</v>
      </c>
      <c r="S45" s="25">
        <f t="shared" si="13"/>
        <v>1.2524326524694596E-2</v>
      </c>
      <c r="T45" s="36">
        <f t="shared" si="6"/>
        <v>1.2697879451377903E-2</v>
      </c>
      <c r="U45" s="46">
        <f t="shared" si="7"/>
        <v>0.11067813805575022</v>
      </c>
      <c r="V45" s="5">
        <f t="shared" si="28"/>
        <v>20</v>
      </c>
      <c r="W45" s="8">
        <f t="shared" si="29"/>
        <v>16</v>
      </c>
      <c r="X45" s="8">
        <f t="shared" si="30"/>
        <v>12</v>
      </c>
      <c r="Y45" s="8">
        <f t="shared" si="31"/>
        <v>10</v>
      </c>
      <c r="Z45" s="8">
        <f t="shared" si="32"/>
        <v>10</v>
      </c>
      <c r="AA45" s="8">
        <f t="shared" si="33"/>
        <v>11</v>
      </c>
      <c r="AB45" s="8">
        <f t="shared" si="20"/>
        <v>11</v>
      </c>
      <c r="AC45" s="8">
        <f t="shared" si="21"/>
        <v>8</v>
      </c>
      <c r="AD45" s="8">
        <f t="shared" si="22"/>
        <v>6</v>
      </c>
      <c r="AE45" s="21">
        <f t="shared" si="23"/>
        <v>11</v>
      </c>
      <c r="AF45" s="10">
        <f t="shared" si="24"/>
        <v>64558</v>
      </c>
      <c r="AG45" s="22">
        <f t="shared" si="25"/>
        <v>8</v>
      </c>
      <c r="AH45" s="56">
        <f t="shared" si="9"/>
        <v>1.7355292668330691E-2</v>
      </c>
      <c r="AI45" s="22">
        <f t="shared" si="26"/>
        <v>16</v>
      </c>
      <c r="AJ45" s="9">
        <f t="shared" si="1"/>
        <v>1670</v>
      </c>
      <c r="AK45" s="5">
        <f t="shared" si="27"/>
        <v>11</v>
      </c>
      <c r="AL45" s="34" t="s">
        <v>51</v>
      </c>
    </row>
    <row r="46" spans="1:38" ht="11.25" customHeight="1" x14ac:dyDescent="0.15">
      <c r="A46" s="34" t="s">
        <v>52</v>
      </c>
      <c r="B46" s="38">
        <v>816166</v>
      </c>
      <c r="C46" s="38">
        <v>823579</v>
      </c>
      <c r="D46" s="38">
        <v>833566</v>
      </c>
      <c r="E46" s="38">
        <v>842316</v>
      </c>
      <c r="F46" s="38">
        <v>849129</v>
      </c>
      <c r="G46" s="38">
        <v>853988</v>
      </c>
      <c r="H46" s="38">
        <v>862996</v>
      </c>
      <c r="I46" s="38">
        <v>872868</v>
      </c>
      <c r="J46" s="38">
        <v>878698</v>
      </c>
      <c r="K46" s="39">
        <v>884659</v>
      </c>
      <c r="L46" s="7">
        <f t="shared" si="10"/>
        <v>9.0827111151408069E-3</v>
      </c>
      <c r="M46" s="7">
        <f t="shared" si="11"/>
        <v>1.2126341249594663E-2</v>
      </c>
      <c r="N46" s="7">
        <f t="shared" si="2"/>
        <v>1.0497069218274202E-2</v>
      </c>
      <c r="O46" s="7">
        <f t="shared" si="3"/>
        <v>8.0884133745531273E-3</v>
      </c>
      <c r="P46" s="7">
        <f t="shared" si="4"/>
        <v>5.7223342978511837E-3</v>
      </c>
      <c r="Q46" s="32">
        <f t="shared" si="5"/>
        <v>1.0548157585352547E-2</v>
      </c>
      <c r="R46" s="25">
        <f t="shared" si="12"/>
        <v>1.1439218721755351E-2</v>
      </c>
      <c r="S46" s="25">
        <f t="shared" si="13"/>
        <v>6.6791313234073613E-3</v>
      </c>
      <c r="T46" s="36">
        <f t="shared" si="6"/>
        <v>6.7839007258465589E-3</v>
      </c>
      <c r="U46" s="46">
        <f t="shared" si="7"/>
        <v>8.3920427952156817E-2</v>
      </c>
      <c r="V46" s="5">
        <f t="shared" si="28"/>
        <v>13</v>
      </c>
      <c r="W46" s="8">
        <f t="shared" si="29"/>
        <v>9</v>
      </c>
      <c r="X46" s="8">
        <f t="shared" si="30"/>
        <v>9</v>
      </c>
      <c r="Y46" s="8">
        <f t="shared" si="31"/>
        <v>18</v>
      </c>
      <c r="Z46" s="8">
        <f t="shared" si="32"/>
        <v>22</v>
      </c>
      <c r="AA46" s="8">
        <f t="shared" si="33"/>
        <v>14</v>
      </c>
      <c r="AB46" s="8">
        <f t="shared" si="20"/>
        <v>12</v>
      </c>
      <c r="AC46" s="8">
        <f t="shared" si="21"/>
        <v>18</v>
      </c>
      <c r="AD46" s="8">
        <f t="shared" si="22"/>
        <v>16</v>
      </c>
      <c r="AE46" s="21">
        <f t="shared" si="23"/>
        <v>15</v>
      </c>
      <c r="AF46" s="10">
        <f t="shared" si="24"/>
        <v>5961</v>
      </c>
      <c r="AG46" s="22">
        <f t="shared" si="25"/>
        <v>32</v>
      </c>
      <c r="AH46" s="56">
        <f t="shared" si="9"/>
        <v>1.0476940243919763E-2</v>
      </c>
      <c r="AI46" s="22">
        <f t="shared" si="26"/>
        <v>18</v>
      </c>
      <c r="AJ46" s="9">
        <f t="shared" si="1"/>
        <v>131</v>
      </c>
      <c r="AK46" s="5">
        <f t="shared" si="27"/>
        <v>18</v>
      </c>
      <c r="AL46" s="34" t="s">
        <v>52</v>
      </c>
    </row>
    <row r="47" spans="1:38" ht="11.25" customHeight="1" x14ac:dyDescent="0.15">
      <c r="A47" s="34" t="s">
        <v>53</v>
      </c>
      <c r="B47" s="38">
        <v>6355311</v>
      </c>
      <c r="C47" s="38">
        <v>6399291</v>
      </c>
      <c r="D47" s="38">
        <v>6453898</v>
      </c>
      <c r="E47" s="38">
        <v>6494340</v>
      </c>
      <c r="F47" s="38">
        <v>6541223</v>
      </c>
      <c r="G47" s="38">
        <v>6591170</v>
      </c>
      <c r="H47" s="38">
        <v>6646010</v>
      </c>
      <c r="I47" s="38">
        <v>6708799</v>
      </c>
      <c r="J47" s="38">
        <v>6771631</v>
      </c>
      <c r="K47" s="39">
        <v>6829174</v>
      </c>
      <c r="L47" s="7">
        <f t="shared" si="10"/>
        <v>6.9201963523106702E-3</v>
      </c>
      <c r="M47" s="7">
        <f t="shared" si="11"/>
        <v>8.5332890784306503E-3</v>
      </c>
      <c r="N47" s="7">
        <f t="shared" si="2"/>
        <v>6.2662905425527882E-3</v>
      </c>
      <c r="O47" s="7">
        <f t="shared" si="3"/>
        <v>7.2190553620536946E-3</v>
      </c>
      <c r="P47" s="7">
        <f t="shared" si="4"/>
        <v>7.6357280588048582E-3</v>
      </c>
      <c r="Q47" s="32">
        <f t="shared" si="5"/>
        <v>8.3202223580942647E-3</v>
      </c>
      <c r="R47" s="25">
        <f t="shared" si="12"/>
        <v>9.4476234612947962E-3</v>
      </c>
      <c r="S47" s="25">
        <f t="shared" si="13"/>
        <v>9.3656107449335835E-3</v>
      </c>
      <c r="T47" s="36">
        <f t="shared" si="6"/>
        <v>8.4976573590616056E-3</v>
      </c>
      <c r="U47" s="46">
        <f t="shared" si="7"/>
        <v>7.4561732698840366E-2</v>
      </c>
      <c r="V47" s="5">
        <f t="shared" si="28"/>
        <v>24</v>
      </c>
      <c r="W47" s="8">
        <f t="shared" si="29"/>
        <v>19</v>
      </c>
      <c r="X47" s="8">
        <f t="shared" si="30"/>
        <v>26</v>
      </c>
      <c r="Y47" s="8">
        <f t="shared" si="31"/>
        <v>21</v>
      </c>
      <c r="Z47" s="8">
        <f t="shared" si="32"/>
        <v>19</v>
      </c>
      <c r="AA47" s="8">
        <f t="shared" si="33"/>
        <v>16</v>
      </c>
      <c r="AB47" s="8">
        <f t="shared" si="20"/>
        <v>16</v>
      </c>
      <c r="AC47" s="8">
        <f t="shared" si="21"/>
        <v>13</v>
      </c>
      <c r="AD47" s="8">
        <f t="shared" si="22"/>
        <v>14</v>
      </c>
      <c r="AE47" s="21">
        <f t="shared" si="23"/>
        <v>18</v>
      </c>
      <c r="AF47" s="10">
        <f t="shared" si="24"/>
        <v>57543</v>
      </c>
      <c r="AG47" s="22">
        <f t="shared" si="25"/>
        <v>9</v>
      </c>
      <c r="AH47" s="56">
        <f t="shared" si="9"/>
        <v>-8.679533858719779E-2</v>
      </c>
      <c r="AI47" s="22">
        <f t="shared" si="26"/>
        <v>39</v>
      </c>
      <c r="AJ47" s="9">
        <f t="shared" si="1"/>
        <v>-5289</v>
      </c>
      <c r="AK47" s="5">
        <f t="shared" si="27"/>
        <v>41</v>
      </c>
      <c r="AL47" s="34" t="s">
        <v>53</v>
      </c>
    </row>
    <row r="48" spans="1:38" ht="11.25" customHeight="1" x14ac:dyDescent="0.15">
      <c r="A48" s="34" t="s">
        <v>54</v>
      </c>
      <c r="B48" s="38">
        <v>25241971</v>
      </c>
      <c r="C48" s="38">
        <v>25645629</v>
      </c>
      <c r="D48" s="38">
        <v>26084481</v>
      </c>
      <c r="E48" s="38">
        <v>26480266</v>
      </c>
      <c r="F48" s="38">
        <v>26964333</v>
      </c>
      <c r="G48" s="38">
        <v>27470056</v>
      </c>
      <c r="H48" s="38">
        <v>27914410</v>
      </c>
      <c r="I48" s="38">
        <v>28295273</v>
      </c>
      <c r="J48" s="38">
        <v>28628666</v>
      </c>
      <c r="K48" s="39">
        <v>28995881</v>
      </c>
      <c r="L48" s="7">
        <f t="shared" si="10"/>
        <v>1.5991540438739849E-2</v>
      </c>
      <c r="M48" s="7">
        <f t="shared" si="11"/>
        <v>1.7112155837550436E-2</v>
      </c>
      <c r="N48" s="7">
        <f t="shared" si="2"/>
        <v>1.5173198193976001E-2</v>
      </c>
      <c r="O48" s="7">
        <f t="shared" si="3"/>
        <v>1.8280292199481574E-2</v>
      </c>
      <c r="P48" s="7">
        <f t="shared" si="4"/>
        <v>1.8755257176211293E-2</v>
      </c>
      <c r="Q48" s="32">
        <f t="shared" si="5"/>
        <v>1.6175940813517142E-2</v>
      </c>
      <c r="R48" s="25">
        <f t="shared" si="12"/>
        <v>1.3643956651779421E-2</v>
      </c>
      <c r="S48" s="25">
        <f t="shared" si="13"/>
        <v>1.1782639453593591E-2</v>
      </c>
      <c r="T48" s="36">
        <f t="shared" si="6"/>
        <v>1.2826828885425634E-2</v>
      </c>
      <c r="U48" s="46">
        <f t="shared" si="7"/>
        <v>0.14871699202887134</v>
      </c>
      <c r="V48" s="5">
        <f t="shared" si="28"/>
        <v>2</v>
      </c>
      <c r="W48" s="8">
        <f t="shared" si="29"/>
        <v>3</v>
      </c>
      <c r="X48" s="8">
        <f t="shared" si="30"/>
        <v>4</v>
      </c>
      <c r="Y48" s="8">
        <f t="shared" si="31"/>
        <v>2</v>
      </c>
      <c r="Z48" s="8">
        <f t="shared" si="32"/>
        <v>4</v>
      </c>
      <c r="AA48" s="8">
        <f t="shared" si="33"/>
        <v>9</v>
      </c>
      <c r="AB48" s="8">
        <f t="shared" si="20"/>
        <v>7</v>
      </c>
      <c r="AC48" s="8">
        <f t="shared" si="21"/>
        <v>9</v>
      </c>
      <c r="AD48" s="8">
        <f t="shared" si="22"/>
        <v>5</v>
      </c>
      <c r="AE48" s="21">
        <f t="shared" si="23"/>
        <v>3</v>
      </c>
      <c r="AF48" s="10">
        <f t="shared" si="24"/>
        <v>367215</v>
      </c>
      <c r="AG48" s="22">
        <f t="shared" si="25"/>
        <v>1</v>
      </c>
      <c r="AH48" s="56">
        <f t="shared" si="9"/>
        <v>0.10441894318320433</v>
      </c>
      <c r="AI48" s="22">
        <f t="shared" si="26"/>
        <v>8</v>
      </c>
      <c r="AJ48" s="9">
        <f t="shared" si="1"/>
        <v>33822</v>
      </c>
      <c r="AK48" s="5">
        <f t="shared" si="27"/>
        <v>1</v>
      </c>
      <c r="AL48" s="34" t="s">
        <v>54</v>
      </c>
    </row>
    <row r="49" spans="1:38" ht="11.25" customHeight="1" x14ac:dyDescent="0.15">
      <c r="A49" s="34" t="s">
        <v>55</v>
      </c>
      <c r="B49" s="38">
        <v>2775332</v>
      </c>
      <c r="C49" s="38">
        <v>2814384</v>
      </c>
      <c r="D49" s="38">
        <v>2853375</v>
      </c>
      <c r="E49" s="38">
        <v>2897640</v>
      </c>
      <c r="F49" s="38">
        <v>2936879</v>
      </c>
      <c r="G49" s="38">
        <v>2981835</v>
      </c>
      <c r="H49" s="38">
        <v>3041868</v>
      </c>
      <c r="I49" s="38">
        <v>3101042</v>
      </c>
      <c r="J49" s="38">
        <v>3153550</v>
      </c>
      <c r="K49" s="39">
        <v>3205958</v>
      </c>
      <c r="L49" s="7">
        <f t="shared" si="10"/>
        <v>1.4071109330343168E-2</v>
      </c>
      <c r="M49" s="7">
        <f t="shared" si="11"/>
        <v>1.385418620913148E-2</v>
      </c>
      <c r="N49" s="7">
        <f t="shared" si="2"/>
        <v>1.5513208043106852E-2</v>
      </c>
      <c r="O49" s="7">
        <f t="shared" si="3"/>
        <v>1.3541709805220847E-2</v>
      </c>
      <c r="P49" s="7">
        <f t="shared" si="4"/>
        <v>1.5307406263588064E-2</v>
      </c>
      <c r="Q49" s="32">
        <f t="shared" si="5"/>
        <v>2.0132904738189739E-2</v>
      </c>
      <c r="R49" s="25">
        <f t="shared" si="12"/>
        <v>1.9453178112922798E-2</v>
      </c>
      <c r="S49" s="25">
        <f t="shared" si="13"/>
        <v>1.6932373053960559E-2</v>
      </c>
      <c r="T49" s="36">
        <f t="shared" si="6"/>
        <v>1.6618731271107245E-2</v>
      </c>
      <c r="U49" s="46">
        <f t="shared" si="7"/>
        <v>0.15516197701752432</v>
      </c>
      <c r="V49" s="5">
        <f t="shared" si="28"/>
        <v>5</v>
      </c>
      <c r="W49" s="8">
        <f t="shared" si="29"/>
        <v>6</v>
      </c>
      <c r="X49" s="8">
        <f t="shared" si="30"/>
        <v>3</v>
      </c>
      <c r="Y49" s="8">
        <f t="shared" si="31"/>
        <v>8</v>
      </c>
      <c r="Z49" s="8">
        <f t="shared" si="32"/>
        <v>8</v>
      </c>
      <c r="AA49" s="8">
        <f t="shared" si="33"/>
        <v>1</v>
      </c>
      <c r="AB49" s="8">
        <f t="shared" si="20"/>
        <v>2</v>
      </c>
      <c r="AC49" s="8">
        <f t="shared" si="21"/>
        <v>3</v>
      </c>
      <c r="AD49" s="8">
        <f t="shared" si="22"/>
        <v>4</v>
      </c>
      <c r="AE49" s="21">
        <f t="shared" si="23"/>
        <v>2</v>
      </c>
      <c r="AF49" s="10">
        <f t="shared" si="24"/>
        <v>52408</v>
      </c>
      <c r="AG49" s="22">
        <f t="shared" si="25"/>
        <v>11</v>
      </c>
      <c r="AH49" s="56">
        <f t="shared" si="9"/>
        <v>-3.1364178285331334E-2</v>
      </c>
      <c r="AI49" s="22">
        <f t="shared" si="26"/>
        <v>25</v>
      </c>
      <c r="AJ49" s="9">
        <f t="shared" si="1"/>
        <v>-100</v>
      </c>
      <c r="AK49" s="5">
        <f t="shared" si="27"/>
        <v>21</v>
      </c>
      <c r="AL49" s="34" t="s">
        <v>55</v>
      </c>
    </row>
    <row r="50" spans="1:38" ht="11.25" customHeight="1" x14ac:dyDescent="0.15">
      <c r="A50" s="34" t="s">
        <v>57</v>
      </c>
      <c r="B50" s="38">
        <v>625879</v>
      </c>
      <c r="C50" s="38">
        <v>627049</v>
      </c>
      <c r="D50" s="38">
        <v>626090</v>
      </c>
      <c r="E50" s="38">
        <v>626210</v>
      </c>
      <c r="F50" s="38">
        <v>625214</v>
      </c>
      <c r="G50" s="38">
        <v>625216</v>
      </c>
      <c r="H50" s="38">
        <v>623657</v>
      </c>
      <c r="I50" s="38">
        <v>624344</v>
      </c>
      <c r="J50" s="38">
        <v>624358</v>
      </c>
      <c r="K50" s="39">
        <v>623989</v>
      </c>
      <c r="L50" s="7">
        <f t="shared" si="10"/>
        <v>1.8693709167427741E-3</v>
      </c>
      <c r="M50" s="7">
        <f t="shared" si="11"/>
        <v>-1.5293860607384913E-3</v>
      </c>
      <c r="N50" s="7">
        <f t="shared" si="2"/>
        <v>1.9166573495832395E-4</v>
      </c>
      <c r="O50" s="7">
        <f t="shared" si="3"/>
        <v>-1.5905207518244202E-3</v>
      </c>
      <c r="P50" s="7">
        <f t="shared" si="4"/>
        <v>3.1989046951341749E-6</v>
      </c>
      <c r="Q50" s="32">
        <f t="shared" si="5"/>
        <v>-2.493538233186654E-3</v>
      </c>
      <c r="R50" s="25">
        <f t="shared" si="12"/>
        <v>1.101567047271157E-3</v>
      </c>
      <c r="S50" s="25">
        <f t="shared" si="13"/>
        <v>2.2423535743110179E-5</v>
      </c>
      <c r="T50" s="36">
        <f t="shared" si="6"/>
        <v>-5.9100708247517009E-4</v>
      </c>
      <c r="U50" s="46">
        <f t="shared" si="7"/>
        <v>-3.0197530193535327E-3</v>
      </c>
      <c r="V50" s="5">
        <f t="shared" si="28"/>
        <v>46</v>
      </c>
      <c r="W50" s="8">
        <f t="shared" si="29"/>
        <v>51</v>
      </c>
      <c r="X50" s="8">
        <f t="shared" si="30"/>
        <v>49</v>
      </c>
      <c r="Y50" s="8">
        <f t="shared" si="31"/>
        <v>50</v>
      </c>
      <c r="Z50" s="8">
        <f t="shared" si="32"/>
        <v>44</v>
      </c>
      <c r="AA50" s="8">
        <f t="shared" si="33"/>
        <v>48</v>
      </c>
      <c r="AB50" s="8">
        <f t="shared" si="20"/>
        <v>37</v>
      </c>
      <c r="AC50" s="8">
        <f t="shared" si="21"/>
        <v>42</v>
      </c>
      <c r="AD50" s="8">
        <f t="shared" si="22"/>
        <v>43</v>
      </c>
      <c r="AE50" s="21">
        <f t="shared" si="23"/>
        <v>48</v>
      </c>
      <c r="AF50" s="10">
        <f t="shared" si="24"/>
        <v>-369</v>
      </c>
      <c r="AG50" s="22">
        <f t="shared" si="25"/>
        <v>42</v>
      </c>
      <c r="AH50" s="56">
        <f t="shared" si="9"/>
        <v>-6.1343061821828027E-2</v>
      </c>
      <c r="AI50" s="22">
        <f t="shared" si="26"/>
        <v>34</v>
      </c>
      <c r="AJ50" s="9">
        <f t="shared" si="1"/>
        <v>-383</v>
      </c>
      <c r="AK50" s="5">
        <f t="shared" si="27"/>
        <v>24</v>
      </c>
      <c r="AL50" s="34" t="s">
        <v>57</v>
      </c>
    </row>
    <row r="51" spans="1:38" ht="11.25" customHeight="1" x14ac:dyDescent="0.15">
      <c r="A51" s="34" t="s">
        <v>56</v>
      </c>
      <c r="B51" s="38">
        <v>8023699</v>
      </c>
      <c r="C51" s="38">
        <v>8101155</v>
      </c>
      <c r="D51" s="38">
        <v>8185080</v>
      </c>
      <c r="E51" s="38">
        <v>8252427</v>
      </c>
      <c r="F51" s="38">
        <v>8310993</v>
      </c>
      <c r="G51" s="38">
        <v>8361808</v>
      </c>
      <c r="H51" s="38">
        <v>8410106</v>
      </c>
      <c r="I51" s="38">
        <v>8463587</v>
      </c>
      <c r="J51" s="38">
        <v>8501286</v>
      </c>
      <c r="K51" s="39">
        <v>8535519</v>
      </c>
      <c r="L51" s="7">
        <f t="shared" si="10"/>
        <v>9.653403000287053E-3</v>
      </c>
      <c r="M51" s="7">
        <f t="shared" si="11"/>
        <v>1.0359633904054366E-2</v>
      </c>
      <c r="N51" s="7">
        <f t="shared" si="2"/>
        <v>8.2280197627879748E-3</v>
      </c>
      <c r="O51" s="7">
        <f t="shared" si="3"/>
        <v>7.0968213351054743E-3</v>
      </c>
      <c r="P51" s="7">
        <f t="shared" si="4"/>
        <v>6.1141911682514039E-3</v>
      </c>
      <c r="Q51" s="32">
        <f t="shared" si="5"/>
        <v>5.7760235585413433E-3</v>
      </c>
      <c r="R51" s="25">
        <f t="shared" si="12"/>
        <v>6.3591350691656334E-3</v>
      </c>
      <c r="S51" s="25">
        <f t="shared" si="13"/>
        <v>4.4542579877775434E-3</v>
      </c>
      <c r="T51" s="36">
        <f t="shared" si="6"/>
        <v>4.0268025331697821E-3</v>
      </c>
      <c r="U51" s="46">
        <f t="shared" si="7"/>
        <v>6.3788534440287536E-2</v>
      </c>
      <c r="V51" s="5">
        <f t="shared" si="28"/>
        <v>11</v>
      </c>
      <c r="W51" s="8">
        <f t="shared" si="29"/>
        <v>13</v>
      </c>
      <c r="X51" s="8">
        <f t="shared" si="30"/>
        <v>20</v>
      </c>
      <c r="Y51" s="8">
        <f t="shared" si="31"/>
        <v>22</v>
      </c>
      <c r="Z51" s="8">
        <f t="shared" si="32"/>
        <v>21</v>
      </c>
      <c r="AA51" s="8">
        <f t="shared" si="33"/>
        <v>21</v>
      </c>
      <c r="AB51" s="8">
        <f t="shared" si="20"/>
        <v>19</v>
      </c>
      <c r="AC51" s="8">
        <f t="shared" si="21"/>
        <v>21</v>
      </c>
      <c r="AD51" s="8">
        <f t="shared" si="22"/>
        <v>24</v>
      </c>
      <c r="AE51" s="21">
        <f t="shared" si="23"/>
        <v>19</v>
      </c>
      <c r="AF51" s="10">
        <f t="shared" si="24"/>
        <v>34233</v>
      </c>
      <c r="AG51" s="22">
        <f t="shared" si="25"/>
        <v>16</v>
      </c>
      <c r="AH51" s="56">
        <f t="shared" si="9"/>
        <v>-4.2745545460776135E-2</v>
      </c>
      <c r="AI51" s="22">
        <f t="shared" si="26"/>
        <v>29</v>
      </c>
      <c r="AJ51" s="9">
        <f t="shared" si="1"/>
        <v>-3466</v>
      </c>
      <c r="AK51" s="5">
        <f t="shared" si="27"/>
        <v>36</v>
      </c>
      <c r="AL51" s="34" t="s">
        <v>56</v>
      </c>
    </row>
    <row r="52" spans="1:38" ht="11.25" customHeight="1" x14ac:dyDescent="0.15">
      <c r="A52" s="34" t="s">
        <v>58</v>
      </c>
      <c r="B52" s="38">
        <v>6742830</v>
      </c>
      <c r="C52" s="38">
        <v>6826627</v>
      </c>
      <c r="D52" s="38">
        <v>6897058</v>
      </c>
      <c r="E52" s="38">
        <v>6963985</v>
      </c>
      <c r="F52" s="38">
        <v>7054655</v>
      </c>
      <c r="G52" s="38">
        <v>7163657</v>
      </c>
      <c r="H52" s="38">
        <v>7294771</v>
      </c>
      <c r="I52" s="38">
        <v>7423362</v>
      </c>
      <c r="J52" s="38">
        <v>7523869</v>
      </c>
      <c r="K52" s="39">
        <v>7614893</v>
      </c>
      <c r="L52" s="7">
        <f t="shared" si="10"/>
        <v>1.2427571212680677E-2</v>
      </c>
      <c r="M52" s="7">
        <f t="shared" si="11"/>
        <v>1.0317100963623815E-2</v>
      </c>
      <c r="N52" s="7">
        <f t="shared" si="2"/>
        <v>9.7037026511883617E-3</v>
      </c>
      <c r="O52" s="7">
        <f t="shared" si="3"/>
        <v>1.3019844241479506E-2</v>
      </c>
      <c r="P52" s="7">
        <f t="shared" si="4"/>
        <v>1.5451074503288975E-2</v>
      </c>
      <c r="Q52" s="32">
        <f t="shared" si="5"/>
        <v>1.8302663011364073E-2</v>
      </c>
      <c r="R52" s="25">
        <f t="shared" si="12"/>
        <v>1.7627832319890402E-2</v>
      </c>
      <c r="S52" s="25">
        <f t="shared" si="13"/>
        <v>1.3539283144214265E-2</v>
      </c>
      <c r="T52" s="36">
        <f t="shared" si="6"/>
        <v>1.2098030946578131E-2</v>
      </c>
      <c r="U52" s="46">
        <f t="shared" si="7"/>
        <v>0.12933189773433407</v>
      </c>
      <c r="V52" s="5">
        <f t="shared" si="28"/>
        <v>6</v>
      </c>
      <c r="W52" s="8">
        <f t="shared" si="29"/>
        <v>14</v>
      </c>
      <c r="X52" s="8">
        <f t="shared" si="30"/>
        <v>14</v>
      </c>
      <c r="Y52" s="8">
        <f t="shared" si="31"/>
        <v>9</v>
      </c>
      <c r="Z52" s="8">
        <f t="shared" si="32"/>
        <v>7</v>
      </c>
      <c r="AA52" s="8">
        <f t="shared" si="33"/>
        <v>5</v>
      </c>
      <c r="AB52" s="8">
        <f t="shared" si="20"/>
        <v>4</v>
      </c>
      <c r="AC52" s="8">
        <f t="shared" si="21"/>
        <v>6</v>
      </c>
      <c r="AD52" s="8">
        <f t="shared" si="22"/>
        <v>7</v>
      </c>
      <c r="AE52" s="21">
        <f t="shared" si="23"/>
        <v>10</v>
      </c>
      <c r="AF52" s="10">
        <f t="shared" si="24"/>
        <v>91024</v>
      </c>
      <c r="AG52" s="22">
        <f t="shared" si="25"/>
        <v>6</v>
      </c>
      <c r="AH52" s="56">
        <f t="shared" si="9"/>
        <v>-0.14412521976361337</v>
      </c>
      <c r="AI52" s="22">
        <f t="shared" si="26"/>
        <v>45</v>
      </c>
      <c r="AJ52" s="9">
        <f t="shared" si="1"/>
        <v>-9483</v>
      </c>
      <c r="AK52" s="5">
        <f t="shared" si="27"/>
        <v>45</v>
      </c>
      <c r="AL52" s="34" t="s">
        <v>58</v>
      </c>
    </row>
    <row r="53" spans="1:38" ht="11.25" customHeight="1" x14ac:dyDescent="0.15">
      <c r="A53" s="34" t="s">
        <v>59</v>
      </c>
      <c r="B53" s="38">
        <v>1854239</v>
      </c>
      <c r="C53" s="38">
        <v>1856301</v>
      </c>
      <c r="D53" s="38">
        <v>1856872</v>
      </c>
      <c r="E53" s="38">
        <v>1853914</v>
      </c>
      <c r="F53" s="38">
        <v>1849489</v>
      </c>
      <c r="G53" s="38">
        <v>1842050</v>
      </c>
      <c r="H53" s="38">
        <v>1831023</v>
      </c>
      <c r="I53" s="38">
        <v>1817004</v>
      </c>
      <c r="J53" s="38">
        <v>1804291</v>
      </c>
      <c r="K53" s="39">
        <v>1792147</v>
      </c>
      <c r="L53" s="7">
        <f t="shared" si="10"/>
        <v>1.1120465053318096E-3</v>
      </c>
      <c r="M53" s="7">
        <f t="shared" si="11"/>
        <v>3.0760097635029737E-4</v>
      </c>
      <c r="N53" s="7">
        <f t="shared" si="2"/>
        <v>-1.5930015639203932E-3</v>
      </c>
      <c r="O53" s="7">
        <f t="shared" si="3"/>
        <v>-2.3868421081021385E-3</v>
      </c>
      <c r="P53" s="7">
        <f t="shared" si="4"/>
        <v>-4.0221920757571583E-3</v>
      </c>
      <c r="Q53" s="32">
        <f t="shared" si="5"/>
        <v>-5.9862653022447754E-3</v>
      </c>
      <c r="R53" s="25">
        <f t="shared" si="12"/>
        <v>-7.6563756981752329E-3</v>
      </c>
      <c r="S53" s="25">
        <f t="shared" si="13"/>
        <v>-6.9966824508916892E-3</v>
      </c>
      <c r="T53" s="36">
        <f t="shared" si="6"/>
        <v>-6.7306216125890828E-3</v>
      </c>
      <c r="U53" s="46">
        <f t="shared" si="7"/>
        <v>-3.3486513874425028E-2</v>
      </c>
      <c r="V53" s="5">
        <f t="shared" si="28"/>
        <v>47</v>
      </c>
      <c r="W53" s="8">
        <f t="shared" si="29"/>
        <v>49</v>
      </c>
      <c r="X53" s="8">
        <f t="shared" si="30"/>
        <v>51</v>
      </c>
      <c r="Y53" s="8">
        <f t="shared" si="31"/>
        <v>51</v>
      </c>
      <c r="Z53" s="8">
        <f t="shared" si="32"/>
        <v>51</v>
      </c>
      <c r="AA53" s="8">
        <f t="shared" si="33"/>
        <v>51</v>
      </c>
      <c r="AB53" s="8">
        <f t="shared" si="20"/>
        <v>50</v>
      </c>
      <c r="AC53" s="8">
        <f t="shared" si="21"/>
        <v>51</v>
      </c>
      <c r="AD53" s="8">
        <f t="shared" si="22"/>
        <v>51</v>
      </c>
      <c r="AE53" s="21">
        <f t="shared" si="23"/>
        <v>51</v>
      </c>
      <c r="AF53" s="10">
        <f t="shared" si="24"/>
        <v>-12144</v>
      </c>
      <c r="AG53" s="22">
        <f t="shared" si="25"/>
        <v>49</v>
      </c>
      <c r="AH53" s="56">
        <f t="shared" si="9"/>
        <v>2.6606083830260641E-2</v>
      </c>
      <c r="AI53" s="22">
        <f t="shared" si="26"/>
        <v>15</v>
      </c>
      <c r="AJ53" s="9">
        <f t="shared" si="1"/>
        <v>569</v>
      </c>
      <c r="AK53" s="5">
        <f t="shared" si="27"/>
        <v>17</v>
      </c>
      <c r="AL53" s="34" t="s">
        <v>59</v>
      </c>
    </row>
    <row r="54" spans="1:38" ht="11.25" customHeight="1" x14ac:dyDescent="0.15">
      <c r="A54" s="34" t="s">
        <v>60</v>
      </c>
      <c r="B54" s="38">
        <v>5690475</v>
      </c>
      <c r="C54" s="38">
        <v>5705288</v>
      </c>
      <c r="D54" s="38">
        <v>5719960</v>
      </c>
      <c r="E54" s="38">
        <v>5736754</v>
      </c>
      <c r="F54" s="38">
        <v>5751525</v>
      </c>
      <c r="G54" s="38">
        <v>5760940</v>
      </c>
      <c r="H54" s="38">
        <v>5772628</v>
      </c>
      <c r="I54" s="38">
        <v>5790186</v>
      </c>
      <c r="J54" s="38">
        <v>5807406</v>
      </c>
      <c r="K54" s="39">
        <v>5822434</v>
      </c>
      <c r="L54" s="7">
        <f t="shared" si="10"/>
        <v>2.6031218834983161E-3</v>
      </c>
      <c r="M54" s="7">
        <f t="shared" si="11"/>
        <v>2.5716493190177658E-3</v>
      </c>
      <c r="N54" s="7">
        <f t="shared" si="2"/>
        <v>2.9360345177238401E-3</v>
      </c>
      <c r="O54" s="7">
        <f t="shared" si="3"/>
        <v>2.5748010111641406E-3</v>
      </c>
      <c r="P54" s="7">
        <f t="shared" si="4"/>
        <v>1.6369571548415784E-3</v>
      </c>
      <c r="Q54" s="32">
        <f t="shared" si="5"/>
        <v>2.0288355719726425E-3</v>
      </c>
      <c r="R54" s="25">
        <f t="shared" si="12"/>
        <v>3.0415956129512534E-3</v>
      </c>
      <c r="S54" s="25">
        <f t="shared" si="13"/>
        <v>2.9739977264979789E-3</v>
      </c>
      <c r="T54" s="36">
        <f t="shared" si="6"/>
        <v>2.5877302189651896E-3</v>
      </c>
      <c r="U54" s="46">
        <f t="shared" si="7"/>
        <v>2.3189452550094636E-2</v>
      </c>
      <c r="V54" s="5">
        <f t="shared" si="28"/>
        <v>42</v>
      </c>
      <c r="W54" s="8">
        <f t="shared" si="29"/>
        <v>39</v>
      </c>
      <c r="X54" s="8">
        <f t="shared" si="30"/>
        <v>34</v>
      </c>
      <c r="Y54" s="8">
        <f t="shared" si="31"/>
        <v>32</v>
      </c>
      <c r="Z54" s="8">
        <f t="shared" si="32"/>
        <v>38</v>
      </c>
      <c r="AA54" s="8">
        <f t="shared" si="33"/>
        <v>36</v>
      </c>
      <c r="AB54" s="8">
        <f t="shared" si="20"/>
        <v>30</v>
      </c>
      <c r="AC54" s="8">
        <f t="shared" si="21"/>
        <v>26</v>
      </c>
      <c r="AD54" s="8">
        <f t="shared" si="22"/>
        <v>28</v>
      </c>
      <c r="AE54" s="21">
        <f t="shared" si="23"/>
        <v>36</v>
      </c>
      <c r="AF54" s="10">
        <f t="shared" si="24"/>
        <v>15028</v>
      </c>
      <c r="AG54" s="22">
        <f t="shared" si="25"/>
        <v>21</v>
      </c>
      <c r="AH54" s="56">
        <f t="shared" si="9"/>
        <v>-3.8626750753278927E-2</v>
      </c>
      <c r="AI54" s="22">
        <f t="shared" si="26"/>
        <v>28</v>
      </c>
      <c r="AJ54" s="9">
        <f t="shared" si="1"/>
        <v>-2192</v>
      </c>
      <c r="AK54" s="5">
        <f t="shared" si="27"/>
        <v>32</v>
      </c>
      <c r="AL54" s="34" t="s">
        <v>60</v>
      </c>
    </row>
    <row r="55" spans="1:38" ht="11.25" customHeight="1" x14ac:dyDescent="0.15">
      <c r="A55" s="34" t="s">
        <v>61</v>
      </c>
      <c r="B55" s="38">
        <v>564487</v>
      </c>
      <c r="C55" s="38">
        <v>567299</v>
      </c>
      <c r="D55" s="38">
        <v>576305</v>
      </c>
      <c r="E55" s="38">
        <v>582122</v>
      </c>
      <c r="F55" s="38">
        <v>582531</v>
      </c>
      <c r="G55" s="38">
        <v>585613</v>
      </c>
      <c r="H55" s="38">
        <v>584215</v>
      </c>
      <c r="I55" s="38">
        <v>578931</v>
      </c>
      <c r="J55" s="38">
        <v>577601</v>
      </c>
      <c r="K55" s="39">
        <v>578759</v>
      </c>
      <c r="L55" s="42">
        <f t="shared" si="10"/>
        <v>4.9815141889892889E-3</v>
      </c>
      <c r="M55" s="42">
        <f t="shared" si="11"/>
        <v>1.5875226291602873E-2</v>
      </c>
      <c r="N55" s="42">
        <f t="shared" si="2"/>
        <v>1.0093613624730047E-2</v>
      </c>
      <c r="O55" s="42">
        <f t="shared" si="3"/>
        <v>7.0260186009107883E-4</v>
      </c>
      <c r="P55" s="42">
        <f t="shared" si="4"/>
        <v>5.2907055590174501E-3</v>
      </c>
      <c r="Q55" s="44">
        <f t="shared" si="5"/>
        <v>-2.387242086497432E-3</v>
      </c>
      <c r="R55" s="26">
        <f t="shared" si="12"/>
        <v>-9.0446154241161647E-3</v>
      </c>
      <c r="S55" s="26">
        <f t="shared" si="13"/>
        <v>-2.2973376792744249E-3</v>
      </c>
      <c r="T55" s="35">
        <f t="shared" si="6"/>
        <v>2.0048441744386913E-3</v>
      </c>
      <c r="U55" s="46">
        <f t="shared" si="7"/>
        <v>2.5283133181100759E-2</v>
      </c>
      <c r="V55" s="5">
        <f t="shared" si="28"/>
        <v>32</v>
      </c>
      <c r="W55" s="8">
        <f t="shared" si="29"/>
        <v>4</v>
      </c>
      <c r="X55" s="8">
        <f t="shared" si="30"/>
        <v>10</v>
      </c>
      <c r="Y55" s="8">
        <f t="shared" si="31"/>
        <v>44</v>
      </c>
      <c r="Z55" s="8">
        <f t="shared" si="32"/>
        <v>25</v>
      </c>
      <c r="AA55" s="8">
        <f t="shared" si="33"/>
        <v>47</v>
      </c>
      <c r="AB55" s="8">
        <f t="shared" si="20"/>
        <v>51</v>
      </c>
      <c r="AC55" s="8">
        <f t="shared" si="21"/>
        <v>44</v>
      </c>
      <c r="AD55" s="8">
        <f t="shared" si="22"/>
        <v>31</v>
      </c>
      <c r="AE55" s="21">
        <f t="shared" si="23"/>
        <v>32</v>
      </c>
      <c r="AF55" s="10">
        <f t="shared" si="24"/>
        <v>1158</v>
      </c>
      <c r="AG55" s="22">
        <f t="shared" si="25"/>
        <v>39</v>
      </c>
      <c r="AH55" s="56">
        <f t="shared" si="9"/>
        <v>0.43021818537131162</v>
      </c>
      <c r="AI55" s="22">
        <f t="shared" si="26"/>
        <v>1</v>
      </c>
      <c r="AJ55" s="9">
        <f t="shared" si="1"/>
        <v>2488</v>
      </c>
      <c r="AK55" s="5">
        <f t="shared" si="27"/>
        <v>9</v>
      </c>
      <c r="AL55" s="34" t="s">
        <v>61</v>
      </c>
    </row>
    <row r="56" spans="1:38" s="27" customFormat="1" ht="11.25" customHeight="1" x14ac:dyDescent="0.15">
      <c r="A56" s="34"/>
      <c r="B56" s="70" t="s">
        <v>0</v>
      </c>
      <c r="C56" s="71"/>
      <c r="D56" s="71"/>
      <c r="E56" s="71"/>
      <c r="F56" s="71"/>
      <c r="G56" s="71"/>
      <c r="H56" s="71"/>
      <c r="I56" s="71"/>
      <c r="J56" s="71"/>
      <c r="K56" s="72"/>
      <c r="L56" s="65" t="s">
        <v>1</v>
      </c>
      <c r="M56" s="68"/>
      <c r="N56" s="68"/>
      <c r="O56" s="68"/>
      <c r="P56" s="68"/>
      <c r="Q56" s="68"/>
      <c r="R56" s="68"/>
      <c r="S56" s="68"/>
      <c r="T56" s="28"/>
      <c r="U56" s="61" t="s">
        <v>7</v>
      </c>
      <c r="V56" s="65" t="s">
        <v>2</v>
      </c>
      <c r="W56" s="68"/>
      <c r="X56" s="68"/>
      <c r="Y56" s="68"/>
      <c r="Z56" s="68"/>
      <c r="AA56" s="68"/>
      <c r="AB56" s="68"/>
      <c r="AC56" s="68"/>
      <c r="AD56" s="28"/>
      <c r="AE56" s="63" t="s">
        <v>8</v>
      </c>
      <c r="AF56" s="65" t="s">
        <v>6</v>
      </c>
      <c r="AG56" s="66"/>
      <c r="AH56" s="67" t="s">
        <v>65</v>
      </c>
      <c r="AI56" s="68"/>
      <c r="AJ56" s="68"/>
      <c r="AK56" s="66"/>
      <c r="AL56" s="34"/>
    </row>
    <row r="57" spans="1:38" s="27" customFormat="1" ht="11.25" customHeight="1" x14ac:dyDescent="0.15">
      <c r="A57" s="34"/>
      <c r="B57" s="48">
        <v>2010</v>
      </c>
      <c r="C57" s="48">
        <v>2011</v>
      </c>
      <c r="D57" s="48">
        <v>2012</v>
      </c>
      <c r="E57" s="48">
        <v>2013</v>
      </c>
      <c r="F57" s="48">
        <v>2014</v>
      </c>
      <c r="G57" s="48">
        <v>2015</v>
      </c>
      <c r="H57" s="48">
        <v>2016</v>
      </c>
      <c r="I57" s="48">
        <v>2017</v>
      </c>
      <c r="J57" s="48">
        <v>2018</v>
      </c>
      <c r="K57" s="48">
        <v>2019</v>
      </c>
      <c r="L57" s="49">
        <v>2011</v>
      </c>
      <c r="M57" s="49">
        <v>2012</v>
      </c>
      <c r="N57" s="49">
        <v>2013</v>
      </c>
      <c r="O57" s="49">
        <v>2014</v>
      </c>
      <c r="P57" s="49">
        <v>2015</v>
      </c>
      <c r="Q57" s="50">
        <v>2016</v>
      </c>
      <c r="R57" s="51">
        <v>2017</v>
      </c>
      <c r="S57" s="52">
        <v>2018</v>
      </c>
      <c r="T57" s="53">
        <v>2019</v>
      </c>
      <c r="U57" s="73"/>
      <c r="V57" s="49">
        <v>2011</v>
      </c>
      <c r="W57" s="49">
        <v>2012</v>
      </c>
      <c r="X57" s="49">
        <v>2013</v>
      </c>
      <c r="Y57" s="49">
        <v>2014</v>
      </c>
      <c r="Z57" s="49">
        <v>2015</v>
      </c>
      <c r="AA57" s="49">
        <v>2016</v>
      </c>
      <c r="AB57" s="49">
        <v>2017</v>
      </c>
      <c r="AC57" s="49">
        <v>2018</v>
      </c>
      <c r="AD57" s="49">
        <v>2019</v>
      </c>
      <c r="AE57" s="69"/>
      <c r="AF57" s="54" t="s">
        <v>5</v>
      </c>
      <c r="AG57" s="54" t="s">
        <v>3</v>
      </c>
      <c r="AH57" s="55" t="s">
        <v>4</v>
      </c>
      <c r="AI57" s="54" t="s">
        <v>3</v>
      </c>
      <c r="AJ57" s="54" t="s">
        <v>5</v>
      </c>
      <c r="AK57" s="54" t="s">
        <v>3</v>
      </c>
      <c r="AL57" s="34"/>
    </row>
    <row r="58" spans="1:38" s="27" customFormat="1" ht="11.25" customHeight="1" x14ac:dyDescent="0.15">
      <c r="A58" s="59" t="s">
        <v>63</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34"/>
    </row>
    <row r="59" spans="1:38" s="27" customFormat="1" ht="26.25" customHeight="1" x14ac:dyDescent="0.15">
      <c r="A59" s="60" t="s">
        <v>9</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34"/>
    </row>
    <row r="60" spans="1:38" s="27" customFormat="1" ht="11.25" customHeight="1" x14ac:dyDescent="0.15">
      <c r="A60" s="57" t="s">
        <v>62</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34"/>
    </row>
  </sheetData>
  <mergeCells count="18">
    <mergeCell ref="U56:U57"/>
    <mergeCell ref="V56:AC56"/>
    <mergeCell ref="A60:AK60"/>
    <mergeCell ref="A1:AL1"/>
    <mergeCell ref="A58:AK58"/>
    <mergeCell ref="A59:AK59"/>
    <mergeCell ref="U2:U3"/>
    <mergeCell ref="AE2:AE3"/>
    <mergeCell ref="AF2:AG2"/>
    <mergeCell ref="AH2:AK2"/>
    <mergeCell ref="AE56:AE57"/>
    <mergeCell ref="AF56:AG56"/>
    <mergeCell ref="AH56:AK56"/>
    <mergeCell ref="L2:S2"/>
    <mergeCell ref="V2:AC2"/>
    <mergeCell ref="B2:K2"/>
    <mergeCell ref="B56:K56"/>
    <mergeCell ref="L56:S56"/>
  </mergeCells>
  <conditionalFormatting sqref="M5:M55">
    <cfRule type="top10" dxfId="54" priority="89" rank="1"/>
  </conditionalFormatting>
  <conditionalFormatting sqref="M61:M1048576 M3:M55">
    <cfRule type="top10" dxfId="53" priority="88" bottom="1" rank="1"/>
  </conditionalFormatting>
  <conditionalFormatting sqref="L5:L55">
    <cfRule type="top10" dxfId="52" priority="84" rank="1"/>
    <cfRule type="top10" dxfId="51" priority="85" bottom="1" rank="1"/>
  </conditionalFormatting>
  <conditionalFormatting sqref="L5:N55">
    <cfRule type="top10" dxfId="50" priority="80" bottom="1" rank="1"/>
    <cfRule type="top10" dxfId="49" priority="81" rank="1"/>
  </conditionalFormatting>
  <conditionalFormatting sqref="O5:O55">
    <cfRule type="top10" dxfId="48" priority="78" bottom="1" rank="1"/>
    <cfRule type="top10" dxfId="47" priority="79" rank="1"/>
  </conditionalFormatting>
  <conditionalFormatting sqref="P5:P55">
    <cfRule type="top10" dxfId="46" priority="76" bottom="1" rank="1"/>
    <cfRule type="top10" dxfId="45" priority="77" rank="1"/>
  </conditionalFormatting>
  <conditionalFormatting sqref="Q5:Q52 Q54:Q55">
    <cfRule type="top10" dxfId="44" priority="74" bottom="1" rank="1"/>
    <cfRule type="top10" dxfId="43" priority="75" rank="1"/>
  </conditionalFormatting>
  <conditionalFormatting sqref="Q61:T1048576 Q5:Q52 Q54:Q55 Q3:T4 R5:T55">
    <cfRule type="top10" dxfId="42" priority="65" bottom="1" rank="1"/>
  </conditionalFormatting>
  <conditionalFormatting sqref="U4:U55">
    <cfRule type="top10" dxfId="41" priority="64" bottom="1" rank="1"/>
  </conditionalFormatting>
  <conditionalFormatting sqref="Q53">
    <cfRule type="top10" dxfId="40" priority="63" bottom="1" rank="1"/>
  </conditionalFormatting>
  <conditionalFormatting sqref="R5:T55">
    <cfRule type="top10" dxfId="39" priority="62" rank="1"/>
  </conditionalFormatting>
  <conditionalFormatting sqref="R61:T1048576 R3:T55">
    <cfRule type="top10" dxfId="38" priority="61" bottom="1" rank="1"/>
  </conditionalFormatting>
  <conditionalFormatting sqref="S4:T55">
    <cfRule type="top10" dxfId="37" priority="56" rank="1"/>
    <cfRule type="top10" dxfId="36" priority="57" bottom="1" rank="1"/>
  </conditionalFormatting>
  <conditionalFormatting sqref="L61:U1048576 S3:T55 T2">
    <cfRule type="cellIs" dxfId="35" priority="55" operator="lessThan">
      <formula>0</formula>
    </cfRule>
  </conditionalFormatting>
  <conditionalFormatting sqref="L2 T2:U2 L3:U55">
    <cfRule type="cellIs" dxfId="34" priority="54" operator="lessThan">
      <formula>0</formula>
    </cfRule>
  </conditionalFormatting>
  <conditionalFormatting sqref="T5:T55">
    <cfRule type="cellIs" dxfId="33" priority="41" operator="lessThan">
      <formula>0</formula>
    </cfRule>
    <cfRule type="top10" dxfId="32" priority="42" bottom="1" rank="1"/>
    <cfRule type="top10" dxfId="31" priority="43" rank="1"/>
  </conditionalFormatting>
  <conditionalFormatting sqref="U5:U55">
    <cfRule type="top10" dxfId="30" priority="35" bottom="1" rank="1"/>
    <cfRule type="top10" dxfId="29" priority="36" rank="1"/>
    <cfRule type="cellIs" dxfId="28" priority="37" operator="lessThan">
      <formula>0</formula>
    </cfRule>
    <cfRule type="top10" dxfId="27" priority="38" bottom="1" rank="1"/>
    <cfRule type="top10" dxfId="26" priority="39" rank="1"/>
    <cfRule type="cellIs" dxfId="25" priority="40" operator="lessThan">
      <formula>0</formula>
    </cfRule>
  </conditionalFormatting>
  <conditionalFormatting sqref="Q58:T58">
    <cfRule type="top10" dxfId="24" priority="29" bottom="1" rank="1"/>
  </conditionalFormatting>
  <conditionalFormatting sqref="R58:T58">
    <cfRule type="top10" dxfId="23" priority="28" bottom="1" rank="1"/>
  </conditionalFormatting>
  <conditionalFormatting sqref="S58:T60">
    <cfRule type="cellIs" dxfId="22" priority="27" operator="lessThan">
      <formula>0</formula>
    </cfRule>
  </conditionalFormatting>
  <conditionalFormatting sqref="L58:U60">
    <cfRule type="cellIs" dxfId="21" priority="26" operator="lessThan">
      <formula>0</formula>
    </cfRule>
  </conditionalFormatting>
  <conditionalFormatting sqref="T56">
    <cfRule type="cellIs" dxfId="20" priority="25" operator="lessThan">
      <formula>0</formula>
    </cfRule>
  </conditionalFormatting>
  <conditionalFormatting sqref="L56 T56:U56">
    <cfRule type="cellIs" dxfId="19" priority="24" operator="lessThan">
      <formula>0</formula>
    </cfRule>
  </conditionalFormatting>
  <conditionalFormatting sqref="V5:V55">
    <cfRule type="top10" dxfId="18" priority="20" bottom="1" rank="1"/>
    <cfRule type="top10" dxfId="17" priority="21" rank="1"/>
  </conditionalFormatting>
  <conditionalFormatting sqref="W5:AE55">
    <cfRule type="top10" dxfId="16" priority="18" bottom="1" rank="1"/>
    <cfRule type="top10" dxfId="15" priority="19" rank="1"/>
  </conditionalFormatting>
  <conditionalFormatting sqref="AF5:AF55">
    <cfRule type="top10" dxfId="14" priority="4" rank="1"/>
    <cfRule type="top10" dxfId="13" priority="16" bottom="1" rank="1"/>
    <cfRule type="top10" dxfId="12" priority="17" rank="1"/>
  </conditionalFormatting>
  <conditionalFormatting sqref="AG5:AG55">
    <cfRule type="top10" dxfId="11" priority="14" bottom="1" rank="1"/>
    <cfRule type="top10" dxfId="10" priority="15" rank="1"/>
  </conditionalFormatting>
  <conditionalFormatting sqref="AI5:AI55">
    <cfRule type="top10" dxfId="9" priority="9" bottom="1" rank="1"/>
    <cfRule type="top10" dxfId="8" priority="10" rank="1"/>
    <cfRule type="top10" dxfId="7" priority="11" rank="1"/>
  </conditionalFormatting>
  <conditionalFormatting sqref="AJ5:AJ55">
    <cfRule type="top10" dxfId="6" priority="7" bottom="1" rank="1"/>
    <cfRule type="top10" dxfId="5" priority="8" rank="1"/>
  </conditionalFormatting>
  <conditionalFormatting sqref="AK5:AK55">
    <cfRule type="top10" dxfId="4" priority="5" bottom="1" rank="1"/>
    <cfRule type="top10" dxfId="3" priority="6" rank="1"/>
  </conditionalFormatting>
  <conditionalFormatting sqref="AG9:AG55">
    <cfRule type="top10" dxfId="2" priority="3" bottom="1" rank="1"/>
  </conditionalFormatting>
  <conditionalFormatting sqref="AH5:AH55">
    <cfRule type="top10" dxfId="1" priority="2" rank="1"/>
    <cfRule type="top10" dxfId="0" priority="1" bottom="1" rank="1"/>
  </conditionalFormatting>
  <pageMargins left="0" right="0" top="0" bottom="0" header="0" footer="0"/>
  <pageSetup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simonsonk</dc:creator>
  <cp:lastModifiedBy>Macrina Wilkins</cp:lastModifiedBy>
  <cp:lastPrinted>2019-12-30T21:08:50Z</cp:lastPrinted>
  <dcterms:created xsi:type="dcterms:W3CDTF">2016-12-20T15:29:27Z</dcterms:created>
  <dcterms:modified xsi:type="dcterms:W3CDTF">2020-01-03T22:31:55Z</dcterms:modified>
</cp:coreProperties>
</file>